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/>
  </bookViews>
  <sheets>
    <sheet name="PRES.Prog.Fis-Fin.2023,Comp " sheetId="7" r:id="rId1"/>
  </sheets>
  <externalReferences>
    <externalReference r:id="rId2"/>
  </externalReferences>
  <definedNames>
    <definedName name="_xlnm.Print_Area" localSheetId="0">'PRES.Prog.Fis-Fin.2023,Comp '!$A$1:$N$97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1" i="7" l="1"/>
  <c r="L81" i="7"/>
  <c r="J81" i="7"/>
  <c r="H81" i="7"/>
  <c r="E81" i="7"/>
  <c r="N77" i="7"/>
  <c r="L77" i="7"/>
  <c r="J77" i="7"/>
  <c r="H77" i="7"/>
  <c r="E77" i="7"/>
  <c r="E70" i="7"/>
  <c r="N68" i="7"/>
  <c r="L68" i="7"/>
  <c r="J68" i="7"/>
  <c r="H68" i="7"/>
  <c r="F68" i="7"/>
  <c r="E68" i="7"/>
  <c r="F65" i="7"/>
  <c r="N64" i="7"/>
  <c r="M64" i="7"/>
  <c r="L64" i="7"/>
  <c r="J64" i="7"/>
  <c r="I64" i="7"/>
  <c r="H64" i="7"/>
  <c r="F64" i="7"/>
  <c r="E64" i="7"/>
  <c r="N62" i="7"/>
  <c r="N61" i="7" s="1"/>
  <c r="L62" i="7"/>
  <c r="L61" i="7" s="1"/>
  <c r="L54" i="7" s="1"/>
  <c r="J62" i="7"/>
  <c r="J61" i="7" s="1"/>
  <c r="H62" i="7"/>
  <c r="E62" i="7"/>
  <c r="E61" i="7" s="1"/>
  <c r="H61" i="7"/>
  <c r="N55" i="7"/>
  <c r="N54" i="7" s="1"/>
  <c r="L55" i="7"/>
  <c r="J55" i="7"/>
  <c r="J54" i="7" s="1"/>
  <c r="H55" i="7"/>
  <c r="H54" i="7" s="1"/>
  <c r="E55" i="7"/>
  <c r="E54" i="7" s="1"/>
  <c r="N51" i="7"/>
  <c r="L51" i="7"/>
  <c r="J51" i="7"/>
  <c r="H51" i="7"/>
  <c r="E51" i="7"/>
  <c r="E47" i="7" s="1"/>
  <c r="N48" i="7"/>
  <c r="N47" i="7" s="1"/>
  <c r="L48" i="7"/>
  <c r="L47" i="7" s="1"/>
  <c r="J48" i="7"/>
  <c r="H48" i="7"/>
  <c r="H47" i="7" s="1"/>
  <c r="E48" i="7"/>
  <c r="J47" i="7"/>
  <c r="N42" i="7"/>
  <c r="L42" i="7"/>
  <c r="J42" i="7"/>
  <c r="J25" i="7" s="1"/>
  <c r="J84" i="7" s="1"/>
  <c r="H42" i="7"/>
  <c r="H25" i="7" s="1"/>
  <c r="E42" i="7"/>
  <c r="E39" i="7"/>
  <c r="M35" i="7"/>
  <c r="K35" i="7"/>
  <c r="K25" i="7" s="1"/>
  <c r="I35" i="7"/>
  <c r="I25" i="7" s="1"/>
  <c r="G35" i="7"/>
  <c r="F35" i="7" s="1"/>
  <c r="E35" i="7"/>
  <c r="E33" i="7"/>
  <c r="E30" i="7"/>
  <c r="N26" i="7"/>
  <c r="N25" i="7" s="1"/>
  <c r="L26" i="7"/>
  <c r="J26" i="7"/>
  <c r="H26" i="7"/>
  <c r="E26" i="7"/>
  <c r="M25" i="7"/>
  <c r="L25" i="7"/>
  <c r="L84" i="7" s="1"/>
  <c r="E25" i="7"/>
  <c r="N17" i="7"/>
  <c r="L17" i="7"/>
  <c r="J17" i="7"/>
  <c r="H17" i="7"/>
  <c r="E17" i="7"/>
  <c r="E16" i="7" s="1"/>
  <c r="J16" i="7" l="1"/>
  <c r="N84" i="7"/>
  <c r="H84" i="7"/>
  <c r="H16" i="7"/>
  <c r="L16" i="7"/>
  <c r="E84" i="7"/>
  <c r="N16" i="7"/>
</calcChain>
</file>

<file path=xl/sharedStrings.xml><?xml version="1.0" encoding="utf-8"?>
<sst xmlns="http://schemas.openxmlformats.org/spreadsheetml/2006/main" count="137" uniqueCount="119">
  <si>
    <t xml:space="preserve">UNIDAD DE MEDIDA </t>
  </si>
  <si>
    <t>2do. Trimestre 
abril-junio</t>
  </si>
  <si>
    <t>3er. Trimestre 
julio-septiembre</t>
  </si>
  <si>
    <t>1er. Trimestre 
enero-marzo</t>
  </si>
  <si>
    <t>4to. Trimestre octubre-diciembre</t>
  </si>
  <si>
    <t>Programación Financiera</t>
  </si>
  <si>
    <t>Capítulo</t>
  </si>
  <si>
    <t>Subcapítulo</t>
  </si>
  <si>
    <t>Unidad Ejecutora</t>
  </si>
  <si>
    <t>PRODUCTOS</t>
  </si>
  <si>
    <t>PROGRAMA</t>
  </si>
  <si>
    <t>Es un enunciado que determina una medida sobre el nivel del logro en el resultado, entrega de productos y/o
realización de actividades. Se identifica en la ficha del producto como un atributo.</t>
  </si>
  <si>
    <t>Monto presupuestario formulado para el producto</t>
  </si>
  <si>
    <t xml:space="preserve">Programación Física </t>
  </si>
  <si>
    <t>Programa presupuestario según la estructura programática</t>
  </si>
  <si>
    <t>Bien o servicio que entrega la institución. Se identifica en la estructura programática.</t>
  </si>
  <si>
    <t>Meta física formulada para el producto</t>
  </si>
  <si>
    <t>21-Aumento del Empleo</t>
  </si>
  <si>
    <t>0209</t>
  </si>
  <si>
    <t>O1</t>
  </si>
  <si>
    <t>OOO1</t>
  </si>
  <si>
    <t>0001 -  Dirección y coordinación.</t>
  </si>
  <si>
    <t>0002 -  Gestión de Recursos Humanos, Administrativa y Financiera.</t>
  </si>
  <si>
    <t>0003 - Gestión de coordinación del comité de politicas y conciliación laboral.</t>
  </si>
  <si>
    <t>0004 -  Planificación Estrategíca, Desarrollo y Técnología de la Información y la Comunicación.</t>
  </si>
  <si>
    <t>O1.-  Actividades Centrales</t>
  </si>
  <si>
    <t>O2 - Trabajadores y empleadores con servicio de inspección ofrecido en tiempo oportuno y de calidad.</t>
  </si>
  <si>
    <t>0001 - Registro y control de acciones laborales.</t>
  </si>
  <si>
    <t>0002 - Verificación de las condiciones de trabajo.</t>
  </si>
  <si>
    <t>0001 - Mediación y Arbitraje Laborales</t>
  </si>
  <si>
    <t>O5 -Trabajadores y empleadores en el régímen asalariado dependiente con Prevención y Erradicación sostenidad del Trabajo Infantil y sus peores formas.</t>
  </si>
  <si>
    <t>O13.- Promoción de la Seguridad Social de los Trabajadores y Trabajadoras: Ambiente sano y seguro.</t>
  </si>
  <si>
    <t>O12.-  Libre Ejercicio de los Derechos Laborales en el Sector Formal Privado.</t>
  </si>
  <si>
    <t>O3 - Trabajadores y empleadores con asistencia en la prevención de Riesgos Laborales Implementada.</t>
  </si>
  <si>
    <t>0001 - Empresas Evaluadas y Monitoreadas.</t>
  </si>
  <si>
    <t>13 - Actores Socio-laborales disponen de investigación del Mercado Laboral con prospección de empleo.</t>
  </si>
  <si>
    <t>No. De empresas certificadas.</t>
  </si>
  <si>
    <t>Ayudas y donaciones ocasionales a hogares y personas</t>
  </si>
  <si>
    <t>Becas nacionales</t>
  </si>
  <si>
    <t>Otras transferencias corrientes a instituciones descentralizadas y autónomas no financieras</t>
  </si>
  <si>
    <t>Otras transferencias corrientes a instituciones públicas de la seguridad social</t>
  </si>
  <si>
    <t>Tranferencias corrientes a Organismos Internacionales</t>
  </si>
  <si>
    <t>OOO1 N/A</t>
  </si>
  <si>
    <t>PROGRAMA  98.-Administración de contribuciones especiales.</t>
  </si>
  <si>
    <t>PROGRAMA  99.- Administración de activos pasivos y capital.</t>
  </si>
  <si>
    <t>Proyecto RD TRABAJA</t>
  </si>
  <si>
    <t>5874</t>
  </si>
  <si>
    <t>5875</t>
  </si>
  <si>
    <t>6810</t>
  </si>
  <si>
    <t>6811</t>
  </si>
  <si>
    <t>O7 -Actores socio-laborales sensibilizados en materia de Igualdad de Oportunidades y No Discriminación en el ámbito laboral.</t>
  </si>
  <si>
    <t>6812</t>
  </si>
  <si>
    <t>6814</t>
  </si>
  <si>
    <t>6813</t>
  </si>
  <si>
    <t xml:space="preserve">No. De Inspecciones realizadas. </t>
  </si>
  <si>
    <t>No. De conflictos resueltos.</t>
  </si>
  <si>
    <t>No. De Tarifas de Salarios Minimos consensuadas.</t>
  </si>
  <si>
    <t>No. De Trabajadores y Empleadores Sensibilizados.</t>
  </si>
  <si>
    <t>Trabajdores y empleadores con asistencia judicial gratuita.</t>
  </si>
  <si>
    <t>No. De Trabajadore y Empleadores atendidos.</t>
  </si>
  <si>
    <t>No. De Trabajadores y Empleadores atendidos.</t>
  </si>
  <si>
    <t>No. Estudios del Mecado Laboral realizados.</t>
  </si>
  <si>
    <t>O3 -Trabajadores y empleadores con servicio de Mediación y Arbitraje ampliado con articulación Social.</t>
  </si>
  <si>
    <t>O6 - Trabajadores y empleadores tienen acceso a Asistencia Júdicial gratuita ante las instancias júdiciales y administrativas.</t>
  </si>
  <si>
    <t>O4 - Trabajadores y empleadores con salarios minimos actualizados.</t>
  </si>
  <si>
    <t>O2 - Empresas reciben Certificación en materia de Seguirada y salud en el Trabajo.</t>
  </si>
  <si>
    <t>OO - Acciones que no generan producción  P21</t>
  </si>
  <si>
    <t>O14- Demandantes de empleo con programa empleabilidad implementado.</t>
  </si>
  <si>
    <t>O15- Demandantes de empleo con programa de empleos temporales puesto en marcha</t>
  </si>
  <si>
    <t>O16- Demandantes de empleo y empleadores disponen del servicios de intermediación de empleo fortalecido.</t>
  </si>
  <si>
    <t>Programa Presupuestario Orientado a Resultados (PPoR)</t>
  </si>
  <si>
    <t>O21</t>
  </si>
  <si>
    <t>Presupuesto  Formulado 2023</t>
  </si>
  <si>
    <t>Meta Formulada 2023</t>
  </si>
  <si>
    <t>7113</t>
  </si>
  <si>
    <t>5877</t>
  </si>
  <si>
    <t>6915</t>
  </si>
  <si>
    <t>7802</t>
  </si>
  <si>
    <t>7803</t>
  </si>
  <si>
    <t>7804</t>
  </si>
  <si>
    <t>6996</t>
  </si>
  <si>
    <t>7285</t>
  </si>
  <si>
    <t>Numero de demandantes de empleo capacitados para la empleabilidad</t>
  </si>
  <si>
    <t>Numero de demandantes de empleo atendidos atraves del Servicio Nacional de Empleo</t>
  </si>
  <si>
    <t>MINISTERIO DE TRABAJO PRESUPUESTO APROBADO 2023</t>
  </si>
  <si>
    <t>PROGRAMA O1</t>
  </si>
  <si>
    <t>PROGRAMA O12</t>
  </si>
  <si>
    <t>Aumento del Empleo PROGRAMA O21</t>
  </si>
  <si>
    <t>PROGRAM O13</t>
  </si>
  <si>
    <t>SOLO MINISTERIO DE TRABAJO, PRESUÉSTO APROBADO 2023</t>
  </si>
  <si>
    <t>No. De demandantes de empleoatendidos a través de Servicio Nnacional de Empleo.</t>
  </si>
  <si>
    <t>Programación Indicativa de las metas Física y Financiera Anual 2023</t>
  </si>
  <si>
    <t xml:space="preserve">  </t>
  </si>
  <si>
    <t>Fondo-2097-112</t>
  </si>
  <si>
    <r>
      <rPr>
        <b/>
        <sz val="12"/>
        <color indexed="8"/>
        <rFont val="Calibri"/>
        <family val="2"/>
        <scheme val="minor"/>
      </rPr>
      <t>0001 -</t>
    </r>
    <r>
      <rPr>
        <sz val="12"/>
        <color indexed="8"/>
        <rFont val="Calibri"/>
        <family val="2"/>
        <scheme val="minor"/>
      </rPr>
      <t xml:space="preserve"> Tarifas de Salarios Minimos Revisadas y Actualizadas.</t>
    </r>
  </si>
  <si>
    <r>
      <rPr>
        <b/>
        <sz val="12"/>
        <color indexed="8"/>
        <rFont val="Calibri"/>
        <family val="2"/>
        <scheme val="minor"/>
      </rPr>
      <t>0001 -</t>
    </r>
    <r>
      <rPr>
        <sz val="12"/>
        <color indexed="8"/>
        <rFont val="Calibri"/>
        <family val="2"/>
        <scheme val="minor"/>
      </rPr>
      <t xml:space="preserve"> Certificación Libre de Trabajo Infantil (LTI) en Sectores Productivos Implementado.</t>
    </r>
  </si>
  <si>
    <r>
      <rPr>
        <b/>
        <sz val="12"/>
        <color indexed="8"/>
        <rFont val="Calibri"/>
        <family val="2"/>
        <scheme val="minor"/>
      </rPr>
      <t>0002 -</t>
    </r>
    <r>
      <rPr>
        <sz val="12"/>
        <color indexed="8"/>
        <rFont val="Calibri"/>
        <family val="2"/>
        <scheme val="minor"/>
      </rPr>
      <t xml:space="preserve"> Estrategía de sensibilización Permanente Sobre los Riesgosdel Trabajo Infantil Adoptada.</t>
    </r>
  </si>
  <si>
    <r>
      <rPr>
        <b/>
        <sz val="12"/>
        <color indexed="8"/>
        <rFont val="Calibri"/>
        <family val="2"/>
        <scheme val="minor"/>
      </rPr>
      <t>0003 -</t>
    </r>
    <r>
      <rPr>
        <sz val="12"/>
        <color indexed="8"/>
        <rFont val="Calibri"/>
        <family val="2"/>
        <scheme val="minor"/>
      </rPr>
      <t xml:space="preserve"> Retirada de Niños, Niñas y Adolescentes del Trabajo Infantil </t>
    </r>
  </si>
  <si>
    <r>
      <rPr>
        <b/>
        <sz val="12"/>
        <color indexed="8"/>
        <rFont val="Calibri"/>
        <family val="2"/>
        <scheme val="minor"/>
      </rPr>
      <t>0001 -</t>
    </r>
    <r>
      <rPr>
        <sz val="12"/>
        <color indexed="8"/>
        <rFont val="Calibri"/>
        <family val="2"/>
        <scheme val="minor"/>
      </rPr>
      <t xml:space="preserve"> Servicios de Asistencia y Orientación Júdicial </t>
    </r>
  </si>
  <si>
    <r>
      <rPr>
        <b/>
        <sz val="12"/>
        <color indexed="8"/>
        <rFont val="Calibri"/>
        <family val="2"/>
        <scheme val="minor"/>
      </rPr>
      <t>0001 -</t>
    </r>
    <r>
      <rPr>
        <sz val="12"/>
        <color indexed="8"/>
        <rFont val="Calibri"/>
        <family val="2"/>
        <scheme val="minor"/>
      </rPr>
      <t xml:space="preserve"> Atención Integral a Personas con Discapacidad y Grupos en Condiciones de Vulnerabilidad en el Trabajo.</t>
    </r>
  </si>
  <si>
    <r>
      <rPr>
        <b/>
        <sz val="12"/>
        <color indexed="8"/>
        <rFont val="Calibri"/>
        <family val="2"/>
        <scheme val="minor"/>
      </rPr>
      <t>0002 -</t>
    </r>
    <r>
      <rPr>
        <sz val="12"/>
        <color indexed="8"/>
        <rFont val="Calibri"/>
        <family val="2"/>
        <scheme val="minor"/>
      </rPr>
      <t xml:space="preserve"> Promoción de Igualdad de Género en el Trabajo.</t>
    </r>
  </si>
  <si>
    <r>
      <rPr>
        <b/>
        <sz val="12"/>
        <color indexed="8"/>
        <rFont val="Calibri"/>
        <family val="2"/>
        <scheme val="minor"/>
      </rPr>
      <t xml:space="preserve">0001 </t>
    </r>
    <r>
      <rPr>
        <sz val="12"/>
        <color indexed="8"/>
        <rFont val="Calibri"/>
        <family val="2"/>
        <scheme val="minor"/>
      </rPr>
      <t>- Comité Mixtos Seguridad y Salud.Constituidos en los Lugares de Trabajo</t>
    </r>
  </si>
  <si>
    <r>
      <rPr>
        <b/>
        <sz val="12"/>
        <color indexed="8"/>
        <rFont val="Calibri"/>
        <family val="2"/>
        <scheme val="minor"/>
      </rPr>
      <t>0002 -</t>
    </r>
    <r>
      <rPr>
        <sz val="12"/>
        <color indexed="8"/>
        <rFont val="Calibri"/>
        <family val="2"/>
        <scheme val="minor"/>
      </rPr>
      <t xml:space="preserve"> Promoción de las Normas de Prevención de Riesgos Laborales (Prl).</t>
    </r>
  </si>
  <si>
    <r>
      <rPr>
        <b/>
        <sz val="12"/>
        <color indexed="8"/>
        <rFont val="Calibri"/>
        <family val="2"/>
        <scheme val="minor"/>
      </rPr>
      <t xml:space="preserve">0001 </t>
    </r>
    <r>
      <rPr>
        <sz val="12"/>
        <color indexed="8"/>
        <rFont val="Calibri"/>
        <family val="2"/>
        <scheme val="minor"/>
      </rPr>
      <t>- Capacitación de jovenes de 15-35 años en Desarrollo de Comptetencia Basicas  (DCB). + Capacitación Técnico-Vocacional  (CTV) + Pasantia  (A traves de Pasantia de una duración de dos meses en empresas privadas).</t>
    </r>
  </si>
  <si>
    <r>
      <rPr>
        <b/>
        <sz val="12"/>
        <color indexed="8"/>
        <rFont val="Calibri"/>
        <family val="2"/>
        <scheme val="minor"/>
      </rPr>
      <t>0002 -</t>
    </r>
    <r>
      <rPr>
        <sz val="12"/>
        <color indexed="8"/>
        <rFont val="Calibri"/>
        <family val="2"/>
        <scheme val="minor"/>
      </rPr>
      <t xml:space="preserve"> Fortalecimiento del Servicio Nacional de Empleo  (SENAE) del Ministerio de Trabajo y los Servicios de Intermediación de Empleo.-</t>
    </r>
  </si>
  <si>
    <r>
      <rPr>
        <b/>
        <sz val="12"/>
        <color indexed="8"/>
        <rFont val="Calibri"/>
        <family val="2"/>
        <scheme val="minor"/>
      </rPr>
      <t>0003 -</t>
    </r>
    <r>
      <rPr>
        <sz val="12"/>
        <color indexed="8"/>
        <rFont val="Calibri"/>
        <family val="2"/>
        <scheme val="minor"/>
      </rPr>
      <t xml:space="preserve"> Promoción de los Servicios de Intermediación  de Empleo, Convocatorias de Propuestas para los Empleos temporales y Capacitación para la Empleabilidad Júvenil.</t>
    </r>
  </si>
  <si>
    <r>
      <rPr>
        <b/>
        <sz val="12"/>
        <color indexed="8"/>
        <rFont val="Calibri"/>
        <family val="2"/>
        <scheme val="minor"/>
      </rPr>
      <t>0004 -</t>
    </r>
    <r>
      <rPr>
        <sz val="12"/>
        <color indexed="8"/>
        <rFont val="Calibri"/>
        <family val="2"/>
        <scheme val="minor"/>
      </rPr>
      <t xml:space="preserve"> Sé realizaran investigaciones y Estudios Prospectivos del Mercado Laboral, para el Diceño de Politicas Públicas de Empleo.</t>
    </r>
  </si>
  <si>
    <r>
      <rPr>
        <b/>
        <sz val="12"/>
        <color indexed="8"/>
        <rFont val="Calibri"/>
        <family val="2"/>
        <scheme val="minor"/>
      </rPr>
      <t xml:space="preserve">0001 </t>
    </r>
    <r>
      <rPr>
        <sz val="12"/>
        <color indexed="8"/>
        <rFont val="Calibri"/>
        <family val="2"/>
        <scheme val="minor"/>
      </rPr>
      <t>- Información del Mercado Laboral y Politicas de Empleo.</t>
    </r>
  </si>
  <si>
    <r>
      <rPr>
        <b/>
        <sz val="12"/>
        <color indexed="8"/>
        <rFont val="Calibri"/>
        <family val="2"/>
        <scheme val="minor"/>
      </rPr>
      <t xml:space="preserve">0001 </t>
    </r>
    <r>
      <rPr>
        <sz val="12"/>
        <color indexed="8"/>
        <rFont val="Calibri"/>
        <family val="2"/>
        <scheme val="minor"/>
      </rPr>
      <t>- Modalidad de Entrenamiento para la Inserción Laboral (EIL)  Implementado.</t>
    </r>
  </si>
  <si>
    <r>
      <rPr>
        <b/>
        <sz val="12"/>
        <color indexed="8"/>
        <rFont val="Calibri"/>
        <family val="2"/>
        <scheme val="minor"/>
      </rPr>
      <t xml:space="preserve">0002 </t>
    </r>
    <r>
      <rPr>
        <sz val="12"/>
        <color indexed="8"/>
        <rFont val="Calibri"/>
        <family val="2"/>
        <scheme val="minor"/>
      </rPr>
      <t>- Modalidad de Competecias Básicas (DCB), Capacitación Técnico Vocacional (CTV) y Pasantia Laboral Implementada.</t>
    </r>
  </si>
  <si>
    <r>
      <rPr>
        <b/>
        <sz val="12"/>
        <color indexed="8"/>
        <rFont val="Calibri"/>
        <family val="2"/>
        <scheme val="minor"/>
      </rPr>
      <t xml:space="preserve">0003 </t>
    </r>
    <r>
      <rPr>
        <sz val="12"/>
        <color indexed="8"/>
        <rFont val="Calibri"/>
        <family val="2"/>
        <scheme val="minor"/>
      </rPr>
      <t>- Formación Ocupacional Especializada.</t>
    </r>
  </si>
  <si>
    <r>
      <rPr>
        <b/>
        <sz val="12"/>
        <color indexed="8"/>
        <rFont val="Calibri"/>
        <family val="2"/>
        <scheme val="minor"/>
      </rPr>
      <t xml:space="preserve">0001 </t>
    </r>
    <r>
      <rPr>
        <sz val="12"/>
        <color indexed="8"/>
        <rFont val="Calibri"/>
        <family val="2"/>
        <scheme val="minor"/>
      </rPr>
      <t>- Capacitación y Ubicación de Puestos de Trabajo Temporales.</t>
    </r>
  </si>
  <si>
    <r>
      <rPr>
        <b/>
        <sz val="12"/>
        <color indexed="8"/>
        <rFont val="Calibri"/>
        <family val="2"/>
        <scheme val="minor"/>
      </rPr>
      <t xml:space="preserve">0001 </t>
    </r>
    <r>
      <rPr>
        <sz val="12"/>
        <color indexed="8"/>
        <rFont val="Calibri"/>
        <family val="2"/>
        <scheme val="minor"/>
      </rPr>
      <t>- Orientación y Ubicación de puesto de trabajo.</t>
    </r>
  </si>
  <si>
    <r>
      <rPr>
        <b/>
        <sz val="12"/>
        <color indexed="8"/>
        <rFont val="Calibri"/>
        <family val="2"/>
        <scheme val="minor"/>
      </rPr>
      <t xml:space="preserve">0002 </t>
    </r>
    <r>
      <rPr>
        <sz val="12"/>
        <color indexed="8"/>
        <rFont val="Calibri"/>
        <family val="2"/>
        <scheme val="minor"/>
      </rPr>
      <t>- Promoción de Empleo en el Mercado Laboral</t>
    </r>
  </si>
  <si>
    <r>
      <rPr>
        <b/>
        <sz val="12"/>
        <color indexed="8"/>
        <rFont val="Calibri"/>
        <family val="2"/>
        <scheme val="minor"/>
      </rPr>
      <t xml:space="preserve">0003 </t>
    </r>
    <r>
      <rPr>
        <sz val="12"/>
        <color indexed="8"/>
        <rFont val="Calibri"/>
        <family val="2"/>
        <scheme val="minor"/>
      </rPr>
      <t>- Transfromación digital del  Servicio Nacional de Empleo puesto en marcha.</t>
    </r>
  </si>
  <si>
    <r>
      <rPr>
        <b/>
        <sz val="12"/>
        <color indexed="8"/>
        <rFont val="Calibri"/>
        <family val="2"/>
        <scheme val="minor"/>
      </rPr>
      <t xml:space="preserve">0004 </t>
    </r>
    <r>
      <rPr>
        <sz val="12"/>
        <color indexed="8"/>
        <rFont val="Calibri"/>
        <family val="2"/>
        <scheme val="minor"/>
      </rPr>
      <t>- Oficinas terriotoriales de Empleos (Ote) Adeacuadas para el Servicio Nacional de Empleo.</t>
    </r>
  </si>
  <si>
    <r>
      <rPr>
        <b/>
        <sz val="12"/>
        <color indexed="8"/>
        <rFont val="Calibri"/>
        <family val="2"/>
        <scheme val="minor"/>
      </rPr>
      <t xml:space="preserve">0005 </t>
    </r>
    <r>
      <rPr>
        <sz val="12"/>
        <color indexed="8"/>
        <rFont val="Calibri"/>
        <family val="2"/>
        <scheme val="minor"/>
      </rPr>
      <t>- Alianzas estrategícas y Coordinación Insterintitucional Fortalecidas.</t>
    </r>
  </si>
  <si>
    <t>DETALLE PRESUPUESTO APROBADO 2023</t>
  </si>
  <si>
    <t>MINISTERIO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</si>
</sst>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  <scheme val="minor"/>
    </font>
    <font>
      <sz val="9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26"/>
      <color theme="0"/>
      <name val="Calibri"/>
      <family val="2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/>
  </cellStyleXfs>
  <cellXfs count="117">
    <xf numFmtId="0" fontId="1" fillId="0" borderId="0" xfId="0" applyFont="1" applyFill="1" applyBorder="1"/>
    <xf numFmtId="0" fontId="1" fillId="2" borderId="0" xfId="0" applyFont="1" applyFill="1" applyBorder="1"/>
    <xf numFmtId="0" fontId="1" fillId="0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3" fontId="1" fillId="2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5" fillId="5" borderId="1" xfId="0" applyFont="1" applyFill="1" applyBorder="1"/>
    <xf numFmtId="0" fontId="5" fillId="5" borderId="0" xfId="0" applyFont="1" applyFill="1" applyBorder="1"/>
    <xf numFmtId="4" fontId="1" fillId="0" borderId="0" xfId="0" applyNumberFormat="1" applyFont="1" applyFill="1" applyBorder="1"/>
    <xf numFmtId="43" fontId="1" fillId="0" borderId="0" xfId="1" applyFont="1" applyFill="1" applyBorder="1"/>
    <xf numFmtId="9" fontId="1" fillId="0" borderId="0" xfId="1" applyNumberFormat="1" applyFont="1" applyFill="1" applyBorder="1"/>
    <xf numFmtId="9" fontId="1" fillId="0" borderId="0" xfId="0" applyNumberFormat="1" applyFont="1" applyFill="1" applyBorder="1"/>
    <xf numFmtId="43" fontId="1" fillId="0" borderId="0" xfId="1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43" fontId="1" fillId="0" borderId="0" xfId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/>
    <xf numFmtId="43" fontId="1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/>
    <xf numFmtId="43" fontId="1" fillId="0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9" fontId="12" fillId="2" borderId="1" xfId="2" applyNumberFormat="1" applyFont="1" applyFill="1" applyBorder="1" applyAlignment="1">
      <alignment vertical="center" wrapText="1"/>
    </xf>
    <xf numFmtId="0" fontId="13" fillId="2" borderId="1" xfId="0" applyFont="1" applyFill="1" applyBorder="1" applyAlignment="1" applyProtection="1">
      <alignment vertical="center" wrapText="1"/>
      <protection locked="0"/>
    </xf>
    <xf numFmtId="4" fontId="12" fillId="2" borderId="1" xfId="2" applyNumberFormat="1" applyFont="1" applyFill="1" applyBorder="1" applyAlignment="1">
      <alignment horizontal="center" vertical="center"/>
    </xf>
    <xf numFmtId="49" fontId="12" fillId="2" borderId="1" xfId="2" applyNumberFormat="1" applyFont="1" applyFill="1" applyBorder="1" applyAlignment="1">
      <alignment wrapText="1"/>
    </xf>
    <xf numFmtId="0" fontId="13" fillId="0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/>
    <xf numFmtId="0" fontId="14" fillId="0" borderId="1" xfId="0" applyFont="1" applyFill="1" applyBorder="1" applyAlignment="1">
      <alignment wrapText="1"/>
    </xf>
    <xf numFmtId="0" fontId="14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64" fontId="14" fillId="2" borderId="1" xfId="1" applyNumberFormat="1" applyFont="1" applyFill="1" applyBorder="1" applyAlignment="1">
      <alignment vertical="center"/>
    </xf>
    <xf numFmtId="3" fontId="14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0" fillId="2" borderId="0" xfId="0" applyNumberForma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4" fontId="11" fillId="2" borderId="1" xfId="2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vertical="center" wrapText="1"/>
    </xf>
    <xf numFmtId="164" fontId="9" fillId="2" borderId="1" xfId="1" applyNumberFormat="1" applyFont="1" applyFill="1" applyBorder="1" applyAlignment="1">
      <alignment vertical="center"/>
    </xf>
    <xf numFmtId="49" fontId="11" fillId="2" borderId="1" xfId="2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 applyProtection="1">
      <alignment vertical="center" wrapText="1"/>
      <protection locked="0"/>
    </xf>
    <xf numFmtId="164" fontId="10" fillId="2" borderId="1" xfId="1" applyNumberFormat="1" applyFont="1" applyFill="1" applyBorder="1" applyAlignment="1" applyProtection="1">
      <alignment vertical="center" wrapText="1"/>
      <protection locked="0"/>
    </xf>
    <xf numFmtId="164" fontId="9" fillId="0" borderId="1" xfId="0" applyNumberFormat="1" applyFont="1" applyFill="1" applyBorder="1" applyAlignment="1">
      <alignment vertical="center"/>
    </xf>
    <xf numFmtId="164" fontId="14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wrapText="1"/>
    </xf>
    <xf numFmtId="4" fontId="9" fillId="0" borderId="1" xfId="0" applyNumberFormat="1" applyFont="1" applyFill="1" applyBorder="1"/>
    <xf numFmtId="0" fontId="4" fillId="2" borderId="0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vertical="center" wrapText="1"/>
    </xf>
    <xf numFmtId="49" fontId="11" fillId="3" borderId="1" xfId="2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wrapText="1"/>
    </xf>
    <xf numFmtId="49" fontId="11" fillId="5" borderId="1" xfId="2" applyNumberFormat="1" applyFont="1" applyFill="1" applyBorder="1" applyAlignment="1">
      <alignment horizontal="center" vertical="center" wrapText="1"/>
    </xf>
    <xf numFmtId="49" fontId="11" fillId="5" borderId="1" xfId="2" applyNumberFormat="1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vertical="center" wrapText="1"/>
    </xf>
    <xf numFmtId="0" fontId="9" fillId="5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3" fontId="13" fillId="5" borderId="1" xfId="0" applyNumberFormat="1" applyFont="1" applyFill="1" applyBorder="1" applyAlignment="1">
      <alignment horizontal="center" vertical="center" wrapText="1"/>
    </xf>
    <xf numFmtId="0" fontId="14" fillId="5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/>
    <xf numFmtId="0" fontId="14" fillId="5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wrapText="1"/>
    </xf>
    <xf numFmtId="3" fontId="14" fillId="5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left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3" fontId="9" fillId="2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49" fontId="11" fillId="5" borderId="1" xfId="2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/>
    </xf>
    <xf numFmtId="49" fontId="11" fillId="2" borderId="1" xfId="2" applyNumberFormat="1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D3D3D3"/>
      <rgbColor rgb="00FFFFFF"/>
      <rgbColor rgb="0000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122464</xdr:rowOff>
    </xdr:from>
    <xdr:to>
      <xdr:col>1</xdr:col>
      <xdr:colOff>708692</xdr:colOff>
      <xdr:row>5</xdr:row>
      <xdr:rowOff>42181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B79436-1A3B-4A06-A891-4ADD70120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2464"/>
          <a:ext cx="2137442" cy="940253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1428750</xdr:colOff>
      <xdr:row>89</xdr:row>
      <xdr:rowOff>40822</xdr:rowOff>
    </xdr:from>
    <xdr:to>
      <xdr:col>6</xdr:col>
      <xdr:colOff>279672</xdr:colOff>
      <xdr:row>92</xdr:row>
      <xdr:rowOff>178617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8286" y="49244251"/>
          <a:ext cx="2837815" cy="7092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OAI\Users\emiliano_burgos\Desktop\2024\PRESUPUESTO%20APROBADO%202023%20POR%20PROG.%20Y%20ACTIVID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O META PLURIANUAL"/>
    </sheetNames>
    <sheetDataSet>
      <sheetData sheetId="0">
        <row r="7">
          <cell r="G7">
            <v>256939633</v>
          </cell>
        </row>
        <row r="8">
          <cell r="G8">
            <v>77394915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8"/>
  <sheetViews>
    <sheetView tabSelected="1" zoomScale="70" zoomScaleNormal="70" zoomScaleSheetLayoutView="70" workbookViewId="0">
      <selection activeCell="F89" sqref="F89"/>
    </sheetView>
  </sheetViews>
  <sheetFormatPr baseColWidth="10" defaultColWidth="11" defaultRowHeight="15" x14ac:dyDescent="0.25"/>
  <cols>
    <col min="1" max="1" width="21.42578125" style="2" customWidth="1"/>
    <col min="2" max="2" width="31.5703125" style="49" customWidth="1"/>
    <col min="3" max="3" width="13.7109375" style="4" customWidth="1"/>
    <col min="4" max="4" width="25.5703125" style="4" customWidth="1"/>
    <col min="5" max="5" width="17.7109375" style="2" customWidth="1"/>
    <col min="6" max="6" width="16.42578125" style="6" customWidth="1"/>
    <col min="7" max="7" width="11.7109375" style="2" customWidth="1"/>
    <col min="8" max="8" width="15.85546875" style="2" customWidth="1"/>
    <col min="9" max="9" width="10.5703125" style="2" customWidth="1"/>
    <col min="10" max="10" width="16.28515625" style="2" customWidth="1"/>
    <col min="11" max="11" width="10.5703125" style="2" customWidth="1"/>
    <col min="12" max="12" width="16.5703125" style="2" customWidth="1"/>
    <col min="13" max="13" width="10.5703125" style="2" customWidth="1"/>
    <col min="14" max="14" width="16.7109375" style="2" customWidth="1"/>
    <col min="15" max="15" width="19.28515625" style="2" customWidth="1"/>
    <col min="16" max="16384" width="11" style="2"/>
  </cols>
  <sheetData>
    <row r="1" spans="1:60" ht="15.75" x14ac:dyDescent="0.25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60" ht="15.75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60" ht="15.75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60" ht="15.75" x14ac:dyDescent="0.25">
      <c r="A4" s="26"/>
      <c r="B4" s="4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60" ht="15.75" x14ac:dyDescent="0.25">
      <c r="A5" s="26"/>
      <c r="B5" s="4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60" ht="15.75" x14ac:dyDescent="0.25">
      <c r="A6" s="26"/>
      <c r="B6" s="4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60" ht="15.75" x14ac:dyDescent="0.25">
      <c r="A7" s="71" t="s">
        <v>6</v>
      </c>
      <c r="B7" s="46" t="s">
        <v>18</v>
      </c>
      <c r="C7" s="93" t="s">
        <v>118</v>
      </c>
      <c r="D7" s="93"/>
      <c r="E7" s="93"/>
      <c r="F7" s="93"/>
      <c r="G7" s="9"/>
      <c r="H7" s="9"/>
      <c r="I7" s="9"/>
      <c r="J7" s="26"/>
      <c r="K7" s="26"/>
      <c r="L7" s="26"/>
      <c r="M7" s="26"/>
      <c r="N7" s="26"/>
    </row>
    <row r="8" spans="1:60" ht="15.75" x14ac:dyDescent="0.25">
      <c r="A8" s="71" t="s">
        <v>7</v>
      </c>
      <c r="B8" s="46" t="s">
        <v>19</v>
      </c>
      <c r="C8" s="93" t="s">
        <v>118</v>
      </c>
      <c r="D8" s="93"/>
      <c r="E8" s="93"/>
      <c r="F8" s="93"/>
      <c r="G8" s="9"/>
      <c r="H8" s="9"/>
      <c r="I8" s="9"/>
      <c r="J8" s="26"/>
      <c r="K8" s="26"/>
      <c r="L8" s="26"/>
      <c r="M8" s="26"/>
      <c r="N8" s="26"/>
    </row>
    <row r="9" spans="1:60" ht="15.75" x14ac:dyDescent="0.25">
      <c r="A9" s="71" t="s">
        <v>8</v>
      </c>
      <c r="B9" s="46" t="s">
        <v>20</v>
      </c>
      <c r="C9" s="93" t="s">
        <v>118</v>
      </c>
      <c r="D9" s="93"/>
      <c r="E9" s="93"/>
      <c r="F9" s="93"/>
      <c r="G9" s="9"/>
      <c r="H9" s="9"/>
      <c r="I9" s="9"/>
      <c r="J9" s="26"/>
      <c r="K9" s="26"/>
      <c r="L9" s="26"/>
      <c r="M9" s="26"/>
      <c r="N9" s="26"/>
    </row>
    <row r="10" spans="1:60" s="1" customFormat="1" ht="15.75" x14ac:dyDescent="0.25">
      <c r="A10" s="70"/>
      <c r="B10" s="47"/>
      <c r="C10" s="7"/>
      <c r="D10" s="8"/>
      <c r="E10" s="8"/>
      <c r="F10" s="8"/>
      <c r="G10" s="8"/>
      <c r="H10" s="8"/>
      <c r="I10" s="8"/>
      <c r="J10" s="26"/>
      <c r="K10" s="26"/>
      <c r="L10" s="26"/>
      <c r="M10" s="26"/>
      <c r="N10" s="26"/>
    </row>
    <row r="11" spans="1:60" ht="18.75" customHeight="1" x14ac:dyDescent="0.25">
      <c r="A11" s="1"/>
      <c r="B11" s="48"/>
      <c r="C11" s="3"/>
      <c r="D11" s="3"/>
      <c r="E11" s="1"/>
      <c r="F11" s="5"/>
      <c r="G11" s="1"/>
      <c r="H11" s="1"/>
      <c r="I11" s="1"/>
      <c r="J11" s="1"/>
      <c r="K11" s="1"/>
      <c r="L11" s="1"/>
      <c r="M11" s="1"/>
      <c r="N11" s="1"/>
    </row>
    <row r="12" spans="1:60" ht="42.75" customHeight="1" x14ac:dyDescent="0.25">
      <c r="A12" s="95" t="s">
        <v>117</v>
      </c>
      <c r="B12" s="96"/>
      <c r="C12" s="96"/>
      <c r="D12" s="96"/>
      <c r="E12" s="96"/>
      <c r="F12" s="96"/>
      <c r="G12" s="97" t="s">
        <v>91</v>
      </c>
      <c r="H12" s="98"/>
      <c r="I12" s="98"/>
      <c r="J12" s="98"/>
      <c r="K12" s="98"/>
      <c r="L12" s="98"/>
      <c r="M12" s="98"/>
      <c r="N12" s="98"/>
    </row>
    <row r="13" spans="1:60" ht="35.25" customHeight="1" x14ac:dyDescent="0.25">
      <c r="A13" s="99" t="s">
        <v>10</v>
      </c>
      <c r="B13" s="99" t="s">
        <v>9</v>
      </c>
      <c r="C13" s="101"/>
      <c r="D13" s="99" t="s">
        <v>0</v>
      </c>
      <c r="E13" s="99" t="s">
        <v>72</v>
      </c>
      <c r="F13" s="100" t="s">
        <v>73</v>
      </c>
      <c r="G13" s="99" t="s">
        <v>3</v>
      </c>
      <c r="H13" s="99"/>
      <c r="I13" s="99" t="s">
        <v>1</v>
      </c>
      <c r="J13" s="99"/>
      <c r="K13" s="99" t="s">
        <v>2</v>
      </c>
      <c r="L13" s="99"/>
      <c r="M13" s="99" t="s">
        <v>4</v>
      </c>
      <c r="N13" s="99"/>
    </row>
    <row r="14" spans="1:60" ht="15.75" customHeight="1" x14ac:dyDescent="0.25">
      <c r="A14" s="99"/>
      <c r="B14" s="99"/>
      <c r="C14" s="102"/>
      <c r="D14" s="99"/>
      <c r="E14" s="99"/>
      <c r="F14" s="100"/>
      <c r="G14" s="99"/>
      <c r="H14" s="99"/>
      <c r="I14" s="99"/>
      <c r="J14" s="99"/>
      <c r="K14" s="99"/>
      <c r="L14" s="99"/>
      <c r="M14" s="99"/>
      <c r="N14" s="99"/>
    </row>
    <row r="15" spans="1:60" s="10" customFormat="1" ht="152.25" customHeight="1" x14ac:dyDescent="0.25">
      <c r="A15" s="51" t="s">
        <v>14</v>
      </c>
      <c r="B15" s="51" t="s">
        <v>15</v>
      </c>
      <c r="C15" s="51"/>
      <c r="D15" s="51" t="s">
        <v>11</v>
      </c>
      <c r="E15" s="51" t="s">
        <v>12</v>
      </c>
      <c r="F15" s="51" t="s">
        <v>16</v>
      </c>
      <c r="G15" s="50" t="s">
        <v>13</v>
      </c>
      <c r="H15" s="50" t="s">
        <v>5</v>
      </c>
      <c r="I15" s="50" t="s">
        <v>13</v>
      </c>
      <c r="J15" s="50" t="s">
        <v>5</v>
      </c>
      <c r="K15" s="50" t="s">
        <v>13</v>
      </c>
      <c r="L15" s="50" t="s">
        <v>5</v>
      </c>
      <c r="M15" s="50" t="s">
        <v>13</v>
      </c>
      <c r="N15" s="50" t="s">
        <v>5</v>
      </c>
      <c r="O15" s="13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</row>
    <row r="16" spans="1:60" s="11" customFormat="1" ht="27" customHeight="1" x14ac:dyDescent="0.25">
      <c r="A16" s="99" t="s">
        <v>84</v>
      </c>
      <c r="B16" s="99"/>
      <c r="C16" s="99"/>
      <c r="D16" s="99"/>
      <c r="E16" s="78">
        <f>E17+E25+E47+E54+E77+E81</f>
        <v>2512106847</v>
      </c>
      <c r="F16" s="50"/>
      <c r="G16" s="79"/>
      <c r="H16" s="78">
        <f>H17+H25+H47+H54+H77+H81</f>
        <v>628026710.75</v>
      </c>
      <c r="I16" s="78"/>
      <c r="J16" s="78">
        <f>J17+J25+J47+J54+J77+J81</f>
        <v>628026711.75</v>
      </c>
      <c r="K16" s="78"/>
      <c r="L16" s="78">
        <f>L17+L25+L47+L54+L77+L81</f>
        <v>628026712.75</v>
      </c>
      <c r="M16" s="78"/>
      <c r="N16" s="78">
        <f>N17+N25+N47+N54+N77+N81</f>
        <v>628026709.75</v>
      </c>
      <c r="O16" s="1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</row>
    <row r="17" spans="1:15" ht="18.75" customHeight="1" x14ac:dyDescent="0.25">
      <c r="A17" s="103" t="s">
        <v>25</v>
      </c>
      <c r="B17" s="72"/>
      <c r="C17" s="73" t="s">
        <v>74</v>
      </c>
      <c r="D17" s="72" t="s">
        <v>85</v>
      </c>
      <c r="E17" s="74">
        <f>'[1]EMPLEO META PLURIANUAL'!G7+'[1]EMPLEO META PLURIANUAL'!G8+E20+E21+E22+E23+E24</f>
        <v>571556206</v>
      </c>
      <c r="F17" s="75"/>
      <c r="G17" s="76"/>
      <c r="H17" s="77">
        <f>SUM(H18:H24)</f>
        <v>142889051.5</v>
      </c>
      <c r="I17" s="77"/>
      <c r="J17" s="77">
        <f>SUM(J18:J24)</f>
        <v>142889051.5</v>
      </c>
      <c r="K17" s="77"/>
      <c r="L17" s="77">
        <f>SUM(L18:L24)</f>
        <v>142889051.5</v>
      </c>
      <c r="M17" s="77"/>
      <c r="N17" s="77">
        <f>SUM(N18:N24)</f>
        <v>142889051.5</v>
      </c>
      <c r="O17" s="12"/>
    </row>
    <row r="18" spans="1:15" ht="33" customHeight="1" x14ac:dyDescent="0.25">
      <c r="A18" s="103"/>
      <c r="B18" s="104" t="s">
        <v>21</v>
      </c>
      <c r="C18" s="27"/>
      <c r="D18" s="31"/>
      <c r="E18" s="29">
        <v>256939633</v>
      </c>
      <c r="F18" s="52"/>
      <c r="G18" s="53"/>
      <c r="H18" s="29">
        <v>64234908.25</v>
      </c>
      <c r="I18" s="53"/>
      <c r="J18" s="29">
        <v>64234908.25</v>
      </c>
      <c r="K18" s="53"/>
      <c r="L18" s="29">
        <v>64234908.25</v>
      </c>
      <c r="M18" s="53"/>
      <c r="N18" s="29">
        <v>64234908.25</v>
      </c>
      <c r="O18" s="12"/>
    </row>
    <row r="19" spans="1:15" ht="36" customHeight="1" x14ac:dyDescent="0.25">
      <c r="A19" s="103"/>
      <c r="B19" s="104"/>
      <c r="C19" s="80" t="s">
        <v>93</v>
      </c>
      <c r="D19" s="31"/>
      <c r="E19" s="29">
        <v>77394915</v>
      </c>
      <c r="F19" s="52"/>
      <c r="G19" s="53"/>
      <c r="H19" s="29">
        <v>19348728.75</v>
      </c>
      <c r="I19" s="53"/>
      <c r="J19" s="29">
        <v>19348728.75</v>
      </c>
      <c r="K19" s="53"/>
      <c r="L19" s="29">
        <v>19348728.75</v>
      </c>
      <c r="M19" s="53"/>
      <c r="N19" s="29">
        <v>19348728.75</v>
      </c>
      <c r="O19" s="12"/>
    </row>
    <row r="20" spans="1:15" ht="33" customHeight="1" x14ac:dyDescent="0.25">
      <c r="A20" s="103"/>
      <c r="B20" s="104" t="s">
        <v>22</v>
      </c>
      <c r="C20" s="27"/>
      <c r="D20" s="31"/>
      <c r="E20" s="29">
        <v>126153805</v>
      </c>
      <c r="F20" s="52"/>
      <c r="G20" s="53"/>
      <c r="H20" s="29">
        <v>31538451.25</v>
      </c>
      <c r="I20" s="53"/>
      <c r="J20" s="29">
        <v>31538451.25</v>
      </c>
      <c r="K20" s="53"/>
      <c r="L20" s="29">
        <v>31538451.25</v>
      </c>
      <c r="M20" s="53"/>
      <c r="N20" s="29">
        <v>31538451.25</v>
      </c>
      <c r="O20" s="12"/>
    </row>
    <row r="21" spans="1:15" ht="33" customHeight="1" x14ac:dyDescent="0.25">
      <c r="A21" s="103"/>
      <c r="B21" s="104"/>
      <c r="C21" s="80" t="s">
        <v>93</v>
      </c>
      <c r="D21" s="31"/>
      <c r="E21" s="29">
        <v>28354301</v>
      </c>
      <c r="F21" s="52"/>
      <c r="G21" s="53"/>
      <c r="H21" s="29">
        <v>7088575.25</v>
      </c>
      <c r="I21" s="53"/>
      <c r="J21" s="29">
        <v>7088575.25</v>
      </c>
      <c r="K21" s="53"/>
      <c r="L21" s="29">
        <v>7088575.25</v>
      </c>
      <c r="M21" s="53"/>
      <c r="N21" s="29">
        <v>7088575.25</v>
      </c>
      <c r="O21" s="12"/>
    </row>
    <row r="22" spans="1:15" ht="52.5" customHeight="1" x14ac:dyDescent="0.25">
      <c r="A22" s="103"/>
      <c r="B22" s="27" t="s">
        <v>23</v>
      </c>
      <c r="C22" s="27"/>
      <c r="D22" s="31"/>
      <c r="E22" s="29">
        <v>300000</v>
      </c>
      <c r="F22" s="52"/>
      <c r="G22" s="53"/>
      <c r="H22" s="29">
        <v>75000</v>
      </c>
      <c r="I22" s="53"/>
      <c r="J22" s="29">
        <v>75000</v>
      </c>
      <c r="K22" s="53"/>
      <c r="L22" s="29">
        <v>75000</v>
      </c>
      <c r="M22" s="53"/>
      <c r="N22" s="29">
        <v>75000</v>
      </c>
      <c r="O22" s="12"/>
    </row>
    <row r="23" spans="1:15" ht="30.75" customHeight="1" x14ac:dyDescent="0.25">
      <c r="A23" s="103"/>
      <c r="B23" s="104" t="s">
        <v>24</v>
      </c>
      <c r="C23" s="27"/>
      <c r="D23" s="31"/>
      <c r="E23" s="29">
        <v>64873190</v>
      </c>
      <c r="F23" s="52"/>
      <c r="G23" s="53"/>
      <c r="H23" s="29">
        <v>16218297.5</v>
      </c>
      <c r="I23" s="53"/>
      <c r="J23" s="29">
        <v>16218297.5</v>
      </c>
      <c r="K23" s="53"/>
      <c r="L23" s="29">
        <v>16218297.5</v>
      </c>
      <c r="M23" s="53"/>
      <c r="N23" s="29">
        <v>16218297.5</v>
      </c>
      <c r="O23" s="12"/>
    </row>
    <row r="24" spans="1:15" ht="39" customHeight="1" x14ac:dyDescent="0.25">
      <c r="A24" s="103"/>
      <c r="B24" s="104"/>
      <c r="C24" s="80" t="s">
        <v>93</v>
      </c>
      <c r="D24" s="31"/>
      <c r="E24" s="29">
        <v>17540362</v>
      </c>
      <c r="F24" s="52"/>
      <c r="G24" s="53"/>
      <c r="H24" s="29">
        <v>4385090.5</v>
      </c>
      <c r="I24" s="53"/>
      <c r="J24" s="29">
        <v>4385090.5</v>
      </c>
      <c r="K24" s="53"/>
      <c r="L24" s="29">
        <v>4385090.5</v>
      </c>
      <c r="M24" s="53"/>
      <c r="N24" s="29">
        <v>4385090.5</v>
      </c>
      <c r="O24" s="12"/>
    </row>
    <row r="25" spans="1:15" ht="21.75" customHeight="1" x14ac:dyDescent="0.25">
      <c r="A25" s="103" t="s">
        <v>32</v>
      </c>
      <c r="B25" s="72"/>
      <c r="C25" s="73"/>
      <c r="D25" s="72" t="s">
        <v>86</v>
      </c>
      <c r="E25" s="74">
        <f>E26+E30+E33+E35+E39+E42</f>
        <v>325386706</v>
      </c>
      <c r="F25" s="75"/>
      <c r="G25" s="76"/>
      <c r="H25" s="77">
        <f t="shared" ref="H25:N25" si="0">H26+H30+H33+H35+H39+H42</f>
        <v>81346675.5</v>
      </c>
      <c r="I25" s="77">
        <f t="shared" si="0"/>
        <v>19510</v>
      </c>
      <c r="J25" s="77">
        <f t="shared" si="0"/>
        <v>81346676.5</v>
      </c>
      <c r="K25" s="77">
        <f t="shared" si="0"/>
        <v>19513</v>
      </c>
      <c r="L25" s="77">
        <f t="shared" si="0"/>
        <v>81346677.5</v>
      </c>
      <c r="M25" s="77">
        <f t="shared" si="0"/>
        <v>19510</v>
      </c>
      <c r="N25" s="77">
        <f t="shared" si="0"/>
        <v>81346674.5</v>
      </c>
      <c r="O25" s="22"/>
    </row>
    <row r="26" spans="1:15" ht="76.5" customHeight="1" x14ac:dyDescent="0.25">
      <c r="A26" s="103"/>
      <c r="B26" s="81" t="s">
        <v>26</v>
      </c>
      <c r="C26" s="73" t="s">
        <v>46</v>
      </c>
      <c r="D26" s="82" t="s">
        <v>54</v>
      </c>
      <c r="E26" s="54">
        <f>E27+E28+E29</f>
        <v>281065470</v>
      </c>
      <c r="F26" s="83">
        <v>63500</v>
      </c>
      <c r="G26" s="83">
        <v>15875</v>
      </c>
      <c r="H26" s="55">
        <f>H27+H28+H29</f>
        <v>70266367.5</v>
      </c>
      <c r="I26" s="83">
        <v>15875</v>
      </c>
      <c r="J26" s="55">
        <f>J27+J28+J29</f>
        <v>70266367.5</v>
      </c>
      <c r="K26" s="83">
        <v>15875</v>
      </c>
      <c r="L26" s="55">
        <f>L27+L28+L29</f>
        <v>70266367.5</v>
      </c>
      <c r="M26" s="83">
        <v>15875</v>
      </c>
      <c r="N26" s="55">
        <f>N27+N28+N29</f>
        <v>70266367.5</v>
      </c>
      <c r="O26" s="19"/>
    </row>
    <row r="27" spans="1:15" ht="36.75" customHeight="1" x14ac:dyDescent="0.25">
      <c r="A27" s="103"/>
      <c r="B27" s="27" t="s">
        <v>27</v>
      </c>
      <c r="C27" s="27"/>
      <c r="D27" s="35"/>
      <c r="E27" s="29">
        <v>21715061</v>
      </c>
      <c r="F27" s="56"/>
      <c r="G27" s="57"/>
      <c r="H27" s="29">
        <v>5428765.25</v>
      </c>
      <c r="I27" s="57"/>
      <c r="J27" s="29">
        <v>5428765.25</v>
      </c>
      <c r="K27" s="57"/>
      <c r="L27" s="29">
        <v>5428765.25</v>
      </c>
      <c r="M27" s="57"/>
      <c r="N27" s="29">
        <v>5428765.25</v>
      </c>
      <c r="O27" s="20"/>
    </row>
    <row r="28" spans="1:15" ht="30" customHeight="1" x14ac:dyDescent="0.25">
      <c r="A28" s="103"/>
      <c r="B28" s="105" t="s">
        <v>28</v>
      </c>
      <c r="C28" s="80" t="s">
        <v>93</v>
      </c>
      <c r="D28" s="35"/>
      <c r="E28" s="29">
        <v>258050409</v>
      </c>
      <c r="F28" s="106"/>
      <c r="G28" s="107"/>
      <c r="H28" s="29">
        <v>64512602.25</v>
      </c>
      <c r="I28" s="107"/>
      <c r="J28" s="29">
        <v>64512602.25</v>
      </c>
      <c r="K28" s="107"/>
      <c r="L28" s="29">
        <v>64512602.25</v>
      </c>
      <c r="M28" s="107"/>
      <c r="N28" s="29">
        <v>64512602.25</v>
      </c>
      <c r="O28" s="20"/>
    </row>
    <row r="29" spans="1:15" ht="31.5" customHeight="1" x14ac:dyDescent="0.25">
      <c r="A29" s="103"/>
      <c r="B29" s="105"/>
      <c r="C29" s="58"/>
      <c r="D29" s="35"/>
      <c r="E29" s="29">
        <v>1300000</v>
      </c>
      <c r="F29" s="106"/>
      <c r="G29" s="107"/>
      <c r="H29" s="29">
        <v>325000</v>
      </c>
      <c r="I29" s="107"/>
      <c r="J29" s="29">
        <v>325000</v>
      </c>
      <c r="K29" s="107"/>
      <c r="L29" s="29">
        <v>325000</v>
      </c>
      <c r="M29" s="107"/>
      <c r="N29" s="29">
        <v>325000</v>
      </c>
      <c r="O29" s="20"/>
    </row>
    <row r="30" spans="1:15" ht="84" customHeight="1" x14ac:dyDescent="0.25">
      <c r="A30" s="103"/>
      <c r="B30" s="81" t="s">
        <v>62</v>
      </c>
      <c r="C30" s="73" t="s">
        <v>47</v>
      </c>
      <c r="D30" s="82" t="s">
        <v>55</v>
      </c>
      <c r="E30" s="54">
        <f>E31+E32</f>
        <v>10588531</v>
      </c>
      <c r="F30" s="83">
        <v>35</v>
      </c>
      <c r="G30" s="83">
        <v>8</v>
      </c>
      <c r="H30" s="59">
        <v>2647132</v>
      </c>
      <c r="I30" s="83">
        <v>8</v>
      </c>
      <c r="J30" s="59">
        <v>2647133</v>
      </c>
      <c r="K30" s="83">
        <v>10</v>
      </c>
      <c r="L30" s="59">
        <v>2647134</v>
      </c>
      <c r="M30" s="83">
        <v>9</v>
      </c>
      <c r="N30" s="59">
        <v>2647132</v>
      </c>
      <c r="O30" s="19"/>
    </row>
    <row r="31" spans="1:15" ht="27.75" customHeight="1" x14ac:dyDescent="0.25">
      <c r="A31" s="103"/>
      <c r="B31" s="104" t="s">
        <v>29</v>
      </c>
      <c r="C31" s="27"/>
      <c r="D31" s="28"/>
      <c r="E31" s="29">
        <v>9688531</v>
      </c>
      <c r="F31" s="109"/>
      <c r="G31" s="109"/>
      <c r="H31" s="29">
        <v>2422132.75</v>
      </c>
      <c r="I31" s="108"/>
      <c r="J31" s="29">
        <v>2422132.75</v>
      </c>
      <c r="K31" s="108"/>
      <c r="L31" s="29">
        <v>2422132.75</v>
      </c>
      <c r="M31" s="108"/>
      <c r="N31" s="29">
        <v>2422132.75</v>
      </c>
      <c r="O31" s="20"/>
    </row>
    <row r="32" spans="1:15" ht="34.5" customHeight="1" x14ac:dyDescent="0.25">
      <c r="A32" s="103"/>
      <c r="B32" s="104"/>
      <c r="C32" s="80" t="s">
        <v>93</v>
      </c>
      <c r="D32" s="28"/>
      <c r="E32" s="29">
        <v>900000</v>
      </c>
      <c r="F32" s="109"/>
      <c r="G32" s="109"/>
      <c r="H32" s="29">
        <v>225000</v>
      </c>
      <c r="I32" s="108"/>
      <c r="J32" s="29">
        <v>225000</v>
      </c>
      <c r="K32" s="108"/>
      <c r="L32" s="29">
        <v>225000</v>
      </c>
      <c r="M32" s="108"/>
      <c r="N32" s="29">
        <v>225000</v>
      </c>
      <c r="O32" s="20"/>
    </row>
    <row r="33" spans="1:15" ht="56.25" customHeight="1" x14ac:dyDescent="0.25">
      <c r="A33" s="103"/>
      <c r="B33" s="81" t="s">
        <v>64</v>
      </c>
      <c r="C33" s="73" t="s">
        <v>75</v>
      </c>
      <c r="D33" s="82" t="s">
        <v>56</v>
      </c>
      <c r="E33" s="54">
        <f>E34</f>
        <v>7623966</v>
      </c>
      <c r="F33" s="83">
        <v>5</v>
      </c>
      <c r="G33" s="83">
        <v>1</v>
      </c>
      <c r="H33" s="59">
        <v>1905992</v>
      </c>
      <c r="I33" s="83">
        <v>2</v>
      </c>
      <c r="J33" s="59">
        <v>1905991</v>
      </c>
      <c r="K33" s="83">
        <v>2</v>
      </c>
      <c r="L33" s="59">
        <v>1905992</v>
      </c>
      <c r="M33" s="83"/>
      <c r="N33" s="59">
        <v>1905991</v>
      </c>
      <c r="O33" s="19"/>
    </row>
    <row r="34" spans="1:15" ht="51" customHeight="1" x14ac:dyDescent="0.25">
      <c r="A34" s="103"/>
      <c r="B34" s="27" t="s">
        <v>94</v>
      </c>
      <c r="C34" s="30"/>
      <c r="D34" s="31"/>
      <c r="E34" s="29">
        <v>7623966</v>
      </c>
      <c r="F34" s="36"/>
      <c r="G34" s="37"/>
      <c r="H34" s="29">
        <v>1905991.5</v>
      </c>
      <c r="I34" s="37"/>
      <c r="J34" s="29">
        <v>1905991.5</v>
      </c>
      <c r="K34" s="37"/>
      <c r="L34" s="29">
        <v>1905991.5</v>
      </c>
      <c r="M34" s="33"/>
      <c r="N34" s="29">
        <v>1905991.5</v>
      </c>
      <c r="O34" s="17"/>
    </row>
    <row r="35" spans="1:15" ht="100.5" customHeight="1" x14ac:dyDescent="0.25">
      <c r="A35" s="103"/>
      <c r="B35" s="81" t="s">
        <v>30</v>
      </c>
      <c r="C35" s="73" t="s">
        <v>48</v>
      </c>
      <c r="D35" s="82" t="s">
        <v>57</v>
      </c>
      <c r="E35" s="54">
        <f>E36+E37+E38</f>
        <v>11220834</v>
      </c>
      <c r="F35" s="83">
        <f>G35+I35+K35+M35</f>
        <v>5203</v>
      </c>
      <c r="G35" s="83">
        <f>G36+G37+G38</f>
        <v>1301</v>
      </c>
      <c r="H35" s="59">
        <v>2805208</v>
      </c>
      <c r="I35" s="83">
        <f>I37+I38</f>
        <v>1300</v>
      </c>
      <c r="J35" s="59">
        <v>2805209</v>
      </c>
      <c r="K35" s="83">
        <f>K36+K37+K38</f>
        <v>1301</v>
      </c>
      <c r="L35" s="59">
        <v>2805208</v>
      </c>
      <c r="M35" s="83">
        <f>M36+M37+M38</f>
        <v>1301</v>
      </c>
      <c r="N35" s="59">
        <v>2805209</v>
      </c>
      <c r="O35" s="19"/>
    </row>
    <row r="36" spans="1:15" ht="67.5" customHeight="1" x14ac:dyDescent="0.25">
      <c r="A36" s="103"/>
      <c r="B36" s="27" t="s">
        <v>95</v>
      </c>
      <c r="C36" s="30"/>
      <c r="D36" s="60"/>
      <c r="E36" s="29">
        <v>640000</v>
      </c>
      <c r="F36" s="106"/>
      <c r="G36" s="37"/>
      <c r="H36" s="29">
        <v>160000</v>
      </c>
      <c r="I36" s="33"/>
      <c r="J36" s="29">
        <v>160000</v>
      </c>
      <c r="K36" s="37">
        <v>1</v>
      </c>
      <c r="L36" s="29">
        <v>160000</v>
      </c>
      <c r="M36" s="37">
        <v>1</v>
      </c>
      <c r="N36" s="29">
        <v>160000</v>
      </c>
      <c r="O36" s="20"/>
    </row>
    <row r="37" spans="1:15" ht="66" customHeight="1" x14ac:dyDescent="0.25">
      <c r="A37" s="103"/>
      <c r="B37" s="27" t="s">
        <v>96</v>
      </c>
      <c r="C37" s="30"/>
      <c r="D37" s="31"/>
      <c r="E37" s="29">
        <v>395000</v>
      </c>
      <c r="F37" s="106"/>
      <c r="G37" s="38">
        <v>1251</v>
      </c>
      <c r="H37" s="29">
        <v>98750</v>
      </c>
      <c r="I37" s="38">
        <v>1250</v>
      </c>
      <c r="J37" s="29">
        <v>98750</v>
      </c>
      <c r="K37" s="38">
        <v>1250</v>
      </c>
      <c r="L37" s="29">
        <v>98750</v>
      </c>
      <c r="M37" s="38">
        <v>1250</v>
      </c>
      <c r="N37" s="29">
        <v>98750</v>
      </c>
      <c r="O37" s="20"/>
    </row>
    <row r="38" spans="1:15" ht="55.5" customHeight="1" x14ac:dyDescent="0.25">
      <c r="A38" s="103"/>
      <c r="B38" s="27" t="s">
        <v>97</v>
      </c>
      <c r="C38" s="30"/>
      <c r="D38" s="31"/>
      <c r="E38" s="29">
        <v>10185834</v>
      </c>
      <c r="F38" s="106"/>
      <c r="G38" s="37">
        <v>50</v>
      </c>
      <c r="H38" s="29">
        <v>2546458.5</v>
      </c>
      <c r="I38" s="37">
        <v>50</v>
      </c>
      <c r="J38" s="29">
        <v>2546458.5</v>
      </c>
      <c r="K38" s="37">
        <v>50</v>
      </c>
      <c r="L38" s="29">
        <v>2546458.5</v>
      </c>
      <c r="M38" s="37">
        <v>50</v>
      </c>
      <c r="N38" s="29">
        <v>2546458.5</v>
      </c>
      <c r="O38" s="20"/>
    </row>
    <row r="39" spans="1:15" ht="84" customHeight="1" x14ac:dyDescent="0.25">
      <c r="A39" s="103"/>
      <c r="B39" s="81" t="s">
        <v>63</v>
      </c>
      <c r="C39" s="73" t="s">
        <v>49</v>
      </c>
      <c r="D39" s="82" t="s">
        <v>58</v>
      </c>
      <c r="E39" s="54">
        <f>E40+E41</f>
        <v>2059449</v>
      </c>
      <c r="F39" s="83">
        <v>2800</v>
      </c>
      <c r="G39" s="83">
        <v>700</v>
      </c>
      <c r="H39" s="59">
        <v>514862</v>
      </c>
      <c r="I39" s="83">
        <v>700</v>
      </c>
      <c r="J39" s="59">
        <v>514862</v>
      </c>
      <c r="K39" s="83">
        <v>700</v>
      </c>
      <c r="L39" s="59">
        <v>514862</v>
      </c>
      <c r="M39" s="83">
        <v>700</v>
      </c>
      <c r="N39" s="59">
        <v>514861</v>
      </c>
      <c r="O39" s="19"/>
    </row>
    <row r="40" spans="1:15" ht="27.75" customHeight="1" x14ac:dyDescent="0.25">
      <c r="A40" s="103"/>
      <c r="B40" s="104" t="s">
        <v>98</v>
      </c>
      <c r="C40" s="30"/>
      <c r="D40" s="31"/>
      <c r="E40" s="29">
        <v>392449</v>
      </c>
      <c r="F40" s="106"/>
      <c r="G40" s="108"/>
      <c r="H40" s="29">
        <v>98112.25</v>
      </c>
      <c r="I40" s="108"/>
      <c r="J40" s="29">
        <v>98112.25</v>
      </c>
      <c r="K40" s="108"/>
      <c r="L40" s="29">
        <v>98112.25</v>
      </c>
      <c r="M40" s="108"/>
      <c r="N40" s="29">
        <v>98112.25</v>
      </c>
      <c r="O40" s="20"/>
    </row>
    <row r="41" spans="1:15" ht="27.75" customHeight="1" x14ac:dyDescent="0.25">
      <c r="A41" s="103"/>
      <c r="B41" s="104"/>
      <c r="C41" s="80" t="s">
        <v>93</v>
      </c>
      <c r="D41" s="31"/>
      <c r="E41" s="29">
        <v>1667000</v>
      </c>
      <c r="F41" s="106"/>
      <c r="G41" s="108"/>
      <c r="H41" s="29">
        <v>416750</v>
      </c>
      <c r="I41" s="108"/>
      <c r="J41" s="29">
        <v>416750</v>
      </c>
      <c r="K41" s="108"/>
      <c r="L41" s="29">
        <v>416750</v>
      </c>
      <c r="M41" s="108"/>
      <c r="N41" s="29">
        <v>416750</v>
      </c>
      <c r="O41" s="20"/>
    </row>
    <row r="42" spans="1:15" ht="84" customHeight="1" x14ac:dyDescent="0.25">
      <c r="A42" s="103"/>
      <c r="B42" s="81" t="s">
        <v>50</v>
      </c>
      <c r="C42" s="73" t="s">
        <v>51</v>
      </c>
      <c r="D42" s="82" t="s">
        <v>59</v>
      </c>
      <c r="E42" s="54">
        <f>E43+E44+E45+E46</f>
        <v>12828456</v>
      </c>
      <c r="F42" s="83">
        <v>6500</v>
      </c>
      <c r="G42" s="83">
        <v>1625</v>
      </c>
      <c r="H42" s="59">
        <f>H43+H44+H45+H46</f>
        <v>3207114</v>
      </c>
      <c r="I42" s="83">
        <v>1625</v>
      </c>
      <c r="J42" s="59">
        <f>J43+J44+J45+J46</f>
        <v>3207114</v>
      </c>
      <c r="K42" s="83">
        <v>1625</v>
      </c>
      <c r="L42" s="59">
        <f>L43+L44+L45+L46</f>
        <v>3207114</v>
      </c>
      <c r="M42" s="83">
        <v>1625</v>
      </c>
      <c r="N42" s="59">
        <f>N43+N44+N45+N46</f>
        <v>3207114</v>
      </c>
      <c r="O42" s="19"/>
    </row>
    <row r="43" spans="1:15" ht="30" customHeight="1" x14ac:dyDescent="0.25">
      <c r="A43" s="103"/>
      <c r="B43" s="104" t="s">
        <v>99</v>
      </c>
      <c r="C43" s="30"/>
      <c r="D43" s="31"/>
      <c r="E43" s="29">
        <v>3576968</v>
      </c>
      <c r="F43" s="106"/>
      <c r="G43" s="110"/>
      <c r="H43" s="29">
        <v>894242</v>
      </c>
      <c r="I43" s="110"/>
      <c r="J43" s="29">
        <v>894242</v>
      </c>
      <c r="K43" s="110"/>
      <c r="L43" s="29">
        <v>894242</v>
      </c>
      <c r="M43" s="110"/>
      <c r="N43" s="29">
        <v>894242</v>
      </c>
      <c r="O43" s="20"/>
    </row>
    <row r="44" spans="1:15" ht="37.5" customHeight="1" x14ac:dyDescent="0.25">
      <c r="A44" s="103"/>
      <c r="B44" s="104"/>
      <c r="C44" s="80" t="s">
        <v>93</v>
      </c>
      <c r="D44" s="31"/>
      <c r="E44" s="29">
        <v>750000</v>
      </c>
      <c r="F44" s="106"/>
      <c r="G44" s="110"/>
      <c r="H44" s="29">
        <v>187500</v>
      </c>
      <c r="I44" s="110"/>
      <c r="J44" s="29">
        <v>187500</v>
      </c>
      <c r="K44" s="110"/>
      <c r="L44" s="29">
        <v>187500</v>
      </c>
      <c r="M44" s="110"/>
      <c r="N44" s="29">
        <v>187500</v>
      </c>
      <c r="O44" s="20"/>
    </row>
    <row r="45" spans="1:15" ht="28.5" customHeight="1" x14ac:dyDescent="0.25">
      <c r="A45" s="103"/>
      <c r="B45" s="104" t="s">
        <v>100</v>
      </c>
      <c r="C45" s="27"/>
      <c r="D45" s="31"/>
      <c r="E45" s="29">
        <v>6251488</v>
      </c>
      <c r="F45" s="106"/>
      <c r="G45" s="110"/>
      <c r="H45" s="29">
        <v>1562872</v>
      </c>
      <c r="I45" s="110"/>
      <c r="J45" s="29">
        <v>1562872</v>
      </c>
      <c r="K45" s="110"/>
      <c r="L45" s="29">
        <v>1562872</v>
      </c>
      <c r="M45" s="110"/>
      <c r="N45" s="29">
        <v>1562872</v>
      </c>
      <c r="O45" s="20"/>
    </row>
    <row r="46" spans="1:15" ht="28.5" customHeight="1" x14ac:dyDescent="0.25">
      <c r="A46" s="103"/>
      <c r="B46" s="104"/>
      <c r="C46" s="80" t="s">
        <v>93</v>
      </c>
      <c r="D46" s="31"/>
      <c r="E46" s="29">
        <v>2250000</v>
      </c>
      <c r="F46" s="106"/>
      <c r="G46" s="110"/>
      <c r="H46" s="29">
        <v>562500</v>
      </c>
      <c r="I46" s="110"/>
      <c r="J46" s="29">
        <v>562500</v>
      </c>
      <c r="K46" s="110"/>
      <c r="L46" s="29">
        <v>562500</v>
      </c>
      <c r="M46" s="110"/>
      <c r="N46" s="29">
        <v>562500</v>
      </c>
      <c r="O46" s="20"/>
    </row>
    <row r="47" spans="1:15" ht="30" customHeight="1" x14ac:dyDescent="0.25">
      <c r="A47" s="103" t="s">
        <v>31</v>
      </c>
      <c r="B47" s="72"/>
      <c r="C47" s="73"/>
      <c r="D47" s="72" t="s">
        <v>88</v>
      </c>
      <c r="E47" s="74">
        <f>E48+E51</f>
        <v>70588060</v>
      </c>
      <c r="F47" s="75"/>
      <c r="G47" s="76"/>
      <c r="H47" s="77">
        <f>H48+H51</f>
        <v>17647015</v>
      </c>
      <c r="I47" s="77"/>
      <c r="J47" s="77">
        <f>J48+J51</f>
        <v>17647015</v>
      </c>
      <c r="K47" s="77"/>
      <c r="L47" s="77">
        <f>L48+L51</f>
        <v>17647015</v>
      </c>
      <c r="M47" s="77"/>
      <c r="N47" s="77">
        <f>N48+N51</f>
        <v>17647015</v>
      </c>
      <c r="O47" s="20"/>
    </row>
    <row r="48" spans="1:15" ht="54" customHeight="1" x14ac:dyDescent="0.25">
      <c r="A48" s="103"/>
      <c r="B48" s="81" t="s">
        <v>65</v>
      </c>
      <c r="C48" s="73" t="s">
        <v>52</v>
      </c>
      <c r="D48" s="82" t="s">
        <v>36</v>
      </c>
      <c r="E48" s="55">
        <f>E49+E50</f>
        <v>69793060</v>
      </c>
      <c r="F48" s="83">
        <v>300</v>
      </c>
      <c r="G48" s="83">
        <v>75</v>
      </c>
      <c r="H48" s="59">
        <f>H49+H50</f>
        <v>17448265</v>
      </c>
      <c r="I48" s="83">
        <v>75</v>
      </c>
      <c r="J48" s="59">
        <f>J49+J50</f>
        <v>17448265</v>
      </c>
      <c r="K48" s="83">
        <v>75</v>
      </c>
      <c r="L48" s="59">
        <f>L49+L50</f>
        <v>17448265</v>
      </c>
      <c r="M48" s="83">
        <v>75</v>
      </c>
      <c r="N48" s="59">
        <f>N49+N50</f>
        <v>17448265</v>
      </c>
      <c r="O48" s="19"/>
    </row>
    <row r="49" spans="1:15" ht="48" customHeight="1" x14ac:dyDescent="0.25">
      <c r="A49" s="103"/>
      <c r="B49" s="27" t="s">
        <v>101</v>
      </c>
      <c r="C49" s="30"/>
      <c r="D49" s="31"/>
      <c r="E49" s="29">
        <v>69138060</v>
      </c>
      <c r="F49" s="106"/>
      <c r="G49" s="113"/>
      <c r="H49" s="29">
        <v>17284515</v>
      </c>
      <c r="I49" s="113"/>
      <c r="J49" s="29">
        <v>17284515</v>
      </c>
      <c r="K49" s="113"/>
      <c r="L49" s="29">
        <v>17284515</v>
      </c>
      <c r="M49" s="113"/>
      <c r="N49" s="29">
        <v>17284515</v>
      </c>
      <c r="O49" s="20"/>
    </row>
    <row r="50" spans="1:15" ht="54" customHeight="1" x14ac:dyDescent="0.25">
      <c r="A50" s="103"/>
      <c r="B50" s="27" t="s">
        <v>102</v>
      </c>
      <c r="C50" s="80" t="s">
        <v>93</v>
      </c>
      <c r="D50" s="31"/>
      <c r="E50" s="29">
        <v>655000</v>
      </c>
      <c r="F50" s="106"/>
      <c r="G50" s="113"/>
      <c r="H50" s="29">
        <v>163750</v>
      </c>
      <c r="I50" s="113"/>
      <c r="J50" s="29">
        <v>163750</v>
      </c>
      <c r="K50" s="113"/>
      <c r="L50" s="29">
        <v>163750</v>
      </c>
      <c r="M50" s="113"/>
      <c r="N50" s="29">
        <v>163750</v>
      </c>
      <c r="O50" s="20"/>
    </row>
    <row r="51" spans="1:15" ht="66" customHeight="1" x14ac:dyDescent="0.25">
      <c r="A51" s="103"/>
      <c r="B51" s="81" t="s">
        <v>33</v>
      </c>
      <c r="C51" s="73" t="s">
        <v>53</v>
      </c>
      <c r="D51" s="82" t="s">
        <v>60</v>
      </c>
      <c r="E51" s="36">
        <f>E52+E53</f>
        <v>795000</v>
      </c>
      <c r="F51" s="83">
        <v>1225</v>
      </c>
      <c r="G51" s="83">
        <v>301</v>
      </c>
      <c r="H51" s="59">
        <f>H52+H53</f>
        <v>198750</v>
      </c>
      <c r="I51" s="83">
        <v>306</v>
      </c>
      <c r="J51" s="59">
        <f>J52+J53</f>
        <v>198750</v>
      </c>
      <c r="K51" s="83">
        <v>312</v>
      </c>
      <c r="L51" s="59">
        <f>L52+L53</f>
        <v>198750</v>
      </c>
      <c r="M51" s="83">
        <v>306</v>
      </c>
      <c r="N51" s="59">
        <f>N52+N53</f>
        <v>198750</v>
      </c>
      <c r="O51" s="19"/>
    </row>
    <row r="52" spans="1:15" ht="28.5" customHeight="1" x14ac:dyDescent="0.25">
      <c r="A52" s="103"/>
      <c r="B52" s="104" t="s">
        <v>34</v>
      </c>
      <c r="C52" s="30"/>
      <c r="D52" s="31"/>
      <c r="E52" s="29">
        <v>120000</v>
      </c>
      <c r="F52" s="106"/>
      <c r="G52" s="106"/>
      <c r="H52" s="29">
        <v>30000</v>
      </c>
      <c r="I52" s="108"/>
      <c r="J52" s="29">
        <v>30000</v>
      </c>
      <c r="K52" s="108"/>
      <c r="L52" s="29">
        <v>30000</v>
      </c>
      <c r="M52" s="108"/>
      <c r="N52" s="29">
        <v>30000</v>
      </c>
      <c r="O52" s="20"/>
    </row>
    <row r="53" spans="1:15" ht="36.75" customHeight="1" x14ac:dyDescent="0.25">
      <c r="A53" s="103"/>
      <c r="B53" s="104"/>
      <c r="C53" s="80" t="s">
        <v>93</v>
      </c>
      <c r="D53" s="31"/>
      <c r="E53" s="29">
        <v>675000</v>
      </c>
      <c r="F53" s="106"/>
      <c r="G53" s="106"/>
      <c r="H53" s="29">
        <v>168750</v>
      </c>
      <c r="I53" s="108"/>
      <c r="J53" s="29">
        <v>168750</v>
      </c>
      <c r="K53" s="108"/>
      <c r="L53" s="29">
        <v>168750</v>
      </c>
      <c r="M53" s="108"/>
      <c r="N53" s="29">
        <v>168750</v>
      </c>
      <c r="O53" s="20"/>
    </row>
    <row r="54" spans="1:15" ht="33" customHeight="1" x14ac:dyDescent="0.25">
      <c r="A54" s="61" t="s">
        <v>71</v>
      </c>
      <c r="B54" s="72" t="s">
        <v>87</v>
      </c>
      <c r="C54" s="73"/>
      <c r="D54" s="72"/>
      <c r="E54" s="74">
        <f>E55+E61</f>
        <v>596500000</v>
      </c>
      <c r="F54" s="75"/>
      <c r="G54" s="76"/>
      <c r="H54" s="77">
        <f>H55+H61</f>
        <v>149125000</v>
      </c>
      <c r="I54" s="77"/>
      <c r="J54" s="77">
        <f>J55+J61</f>
        <v>149125000</v>
      </c>
      <c r="K54" s="77"/>
      <c r="L54" s="77">
        <f>L55+L61</f>
        <v>149125000</v>
      </c>
      <c r="M54" s="77"/>
      <c r="N54" s="77">
        <f>N55+N61</f>
        <v>149125000</v>
      </c>
      <c r="O54" s="20"/>
    </row>
    <row r="55" spans="1:15" ht="28.5" customHeight="1" x14ac:dyDescent="0.25">
      <c r="A55" s="103" t="s">
        <v>17</v>
      </c>
      <c r="B55" s="111" t="s">
        <v>45</v>
      </c>
      <c r="C55" s="111"/>
      <c r="D55" s="111"/>
      <c r="E55" s="84">
        <f>E57+E58+E59+E60</f>
        <v>113900000</v>
      </c>
      <c r="F55" s="83"/>
      <c r="G55" s="85"/>
      <c r="H55" s="86">
        <f>H57+H58+H59+H60</f>
        <v>28475000</v>
      </c>
      <c r="I55" s="86"/>
      <c r="J55" s="86">
        <f>J57+J58+J59+J60</f>
        <v>28475000</v>
      </c>
      <c r="K55" s="86"/>
      <c r="L55" s="86">
        <f>L57+L58+L59+L60</f>
        <v>28475000</v>
      </c>
      <c r="M55" s="86"/>
      <c r="N55" s="86">
        <f>N57+N58+N59+N60</f>
        <v>28475000</v>
      </c>
      <c r="O55" s="20"/>
    </row>
    <row r="56" spans="1:15" ht="27" customHeight="1" x14ac:dyDescent="0.25">
      <c r="A56" s="103"/>
      <c r="B56" s="112" t="s">
        <v>66</v>
      </c>
      <c r="C56" s="112"/>
      <c r="D56" s="112"/>
      <c r="E56" s="56"/>
      <c r="F56" s="32"/>
      <c r="G56" s="33"/>
      <c r="H56" s="32"/>
      <c r="I56" s="33"/>
      <c r="J56" s="32"/>
      <c r="K56" s="33"/>
      <c r="L56" s="32"/>
      <c r="M56" s="33"/>
      <c r="N56" s="32"/>
      <c r="O56" s="17"/>
    </row>
    <row r="57" spans="1:15" ht="131.25" customHeight="1" x14ac:dyDescent="0.25">
      <c r="A57" s="103"/>
      <c r="B57" s="27" t="s">
        <v>103</v>
      </c>
      <c r="C57" s="30"/>
      <c r="D57" s="35"/>
      <c r="E57" s="29">
        <v>73681693</v>
      </c>
      <c r="F57" s="36"/>
      <c r="G57" s="34"/>
      <c r="H57" s="29">
        <v>18420423.25</v>
      </c>
      <c r="I57" s="34"/>
      <c r="J57" s="29">
        <v>18420423.25</v>
      </c>
      <c r="K57" s="34"/>
      <c r="L57" s="29">
        <v>18420423.25</v>
      </c>
      <c r="M57" s="34"/>
      <c r="N57" s="29">
        <v>18420423.25</v>
      </c>
      <c r="O57" s="18"/>
    </row>
    <row r="58" spans="1:15" ht="93" customHeight="1" x14ac:dyDescent="0.25">
      <c r="A58" s="103"/>
      <c r="B58" s="27" t="s">
        <v>104</v>
      </c>
      <c r="C58" s="30"/>
      <c r="D58" s="35"/>
      <c r="E58" s="29">
        <v>33433413</v>
      </c>
      <c r="F58" s="36"/>
      <c r="G58" s="34"/>
      <c r="H58" s="29">
        <v>8358353.25</v>
      </c>
      <c r="I58" s="34"/>
      <c r="J58" s="29">
        <v>8358353.25</v>
      </c>
      <c r="K58" s="34"/>
      <c r="L58" s="29">
        <v>8358353.25</v>
      </c>
      <c r="M58" s="34"/>
      <c r="N58" s="29">
        <v>8358353.25</v>
      </c>
      <c r="O58" s="18"/>
    </row>
    <row r="59" spans="1:15" ht="106.5" customHeight="1" x14ac:dyDescent="0.25">
      <c r="A59" s="103"/>
      <c r="B59" s="27" t="s">
        <v>105</v>
      </c>
      <c r="C59" s="30"/>
      <c r="D59" s="35"/>
      <c r="E59" s="29">
        <v>3073404</v>
      </c>
      <c r="F59" s="36"/>
      <c r="G59" s="37"/>
      <c r="H59" s="29">
        <v>768351</v>
      </c>
      <c r="I59" s="33"/>
      <c r="J59" s="29">
        <v>768351</v>
      </c>
      <c r="K59" s="33"/>
      <c r="L59" s="29">
        <v>768351</v>
      </c>
      <c r="M59" s="33"/>
      <c r="N59" s="29">
        <v>768351</v>
      </c>
      <c r="O59" s="18"/>
    </row>
    <row r="60" spans="1:15" ht="94.5" customHeight="1" x14ac:dyDescent="0.25">
      <c r="A60" s="103"/>
      <c r="B60" s="27" t="s">
        <v>106</v>
      </c>
      <c r="C60" s="30"/>
      <c r="D60" s="35"/>
      <c r="E60" s="29">
        <v>3711490</v>
      </c>
      <c r="F60" s="36"/>
      <c r="G60" s="37"/>
      <c r="H60" s="29">
        <v>927872.5</v>
      </c>
      <c r="I60" s="33"/>
      <c r="J60" s="29">
        <v>927872.5</v>
      </c>
      <c r="K60" s="33"/>
      <c r="L60" s="29">
        <v>927872.5</v>
      </c>
      <c r="M60" s="33"/>
      <c r="N60" s="29">
        <v>927872.5</v>
      </c>
      <c r="O60" s="18"/>
    </row>
    <row r="61" spans="1:15" ht="23.25" customHeight="1" x14ac:dyDescent="0.25">
      <c r="A61" s="103"/>
      <c r="B61" s="111" t="s">
        <v>70</v>
      </c>
      <c r="C61" s="111"/>
      <c r="D61" s="111"/>
      <c r="E61" s="84">
        <f>E62+E64+E68+E70</f>
        <v>482600000</v>
      </c>
      <c r="F61" s="87"/>
      <c r="G61" s="88"/>
      <c r="H61" s="86">
        <f>H62+H64+H68+H70</f>
        <v>120650000</v>
      </c>
      <c r="I61" s="86"/>
      <c r="J61" s="86">
        <f t="shared" ref="J61" si="1">J62+J64+J68+J70</f>
        <v>120650000</v>
      </c>
      <c r="K61" s="86"/>
      <c r="L61" s="86">
        <f>L62+L64+L68+L70</f>
        <v>120650000</v>
      </c>
      <c r="M61" s="86"/>
      <c r="N61" s="86">
        <f>N62+N64+N68+N70</f>
        <v>120650000</v>
      </c>
      <c r="O61" s="20"/>
    </row>
    <row r="62" spans="1:15" ht="71.25" customHeight="1" x14ac:dyDescent="0.25">
      <c r="A62" s="103"/>
      <c r="B62" s="81" t="s">
        <v>35</v>
      </c>
      <c r="C62" s="73" t="s">
        <v>76</v>
      </c>
      <c r="D62" s="51" t="s">
        <v>61</v>
      </c>
      <c r="E62" s="62">
        <f>E63</f>
        <v>55179728</v>
      </c>
      <c r="F62" s="83">
        <v>2</v>
      </c>
      <c r="G62" s="63"/>
      <c r="H62" s="59">
        <f>H63</f>
        <v>13794932</v>
      </c>
      <c r="I62" s="83">
        <v>1</v>
      </c>
      <c r="J62" s="59">
        <f>J63</f>
        <v>13794932</v>
      </c>
      <c r="K62" s="83">
        <v>1</v>
      </c>
      <c r="L62" s="59">
        <f>L63</f>
        <v>13794932</v>
      </c>
      <c r="M62" s="83"/>
      <c r="N62" s="59">
        <f>N63</f>
        <v>13794932</v>
      </c>
      <c r="O62" s="20"/>
    </row>
    <row r="63" spans="1:15" ht="37.5" customHeight="1" x14ac:dyDescent="0.25">
      <c r="A63" s="103"/>
      <c r="B63" s="27" t="s">
        <v>107</v>
      </c>
      <c r="C63" s="30"/>
      <c r="D63" s="40"/>
      <c r="E63" s="29">
        <v>55179728</v>
      </c>
      <c r="F63" s="38"/>
      <c r="G63" s="39"/>
      <c r="H63" s="29">
        <v>13794932</v>
      </c>
      <c r="I63" s="38"/>
      <c r="J63" s="29">
        <v>13794932</v>
      </c>
      <c r="K63" s="38"/>
      <c r="L63" s="29">
        <v>13794932</v>
      </c>
      <c r="M63" s="38"/>
      <c r="N63" s="29">
        <v>13794932</v>
      </c>
      <c r="O63" s="18"/>
    </row>
    <row r="64" spans="1:15" ht="72" customHeight="1" x14ac:dyDescent="0.25">
      <c r="A64" s="103"/>
      <c r="B64" s="81" t="s">
        <v>67</v>
      </c>
      <c r="C64" s="73" t="s">
        <v>77</v>
      </c>
      <c r="D64" s="51" t="s">
        <v>82</v>
      </c>
      <c r="E64" s="62">
        <f>E65+E66+E67</f>
        <v>239451860</v>
      </c>
      <c r="F64" s="83">
        <f>F65+F67</f>
        <v>2340</v>
      </c>
      <c r="G64" s="83">
        <v>65</v>
      </c>
      <c r="H64" s="64">
        <f>H65+H66+H67</f>
        <v>59862965</v>
      </c>
      <c r="I64" s="83">
        <f>I65+I67</f>
        <v>980</v>
      </c>
      <c r="J64" s="64">
        <f>J65+J66+J67</f>
        <v>59862965</v>
      </c>
      <c r="K64" s="83">
        <v>890</v>
      </c>
      <c r="L64" s="64">
        <f>L65+L66+L67</f>
        <v>59862965</v>
      </c>
      <c r="M64" s="83">
        <f>M65+M67</f>
        <v>405</v>
      </c>
      <c r="N64" s="64">
        <f>N65+N66+N67</f>
        <v>59862965</v>
      </c>
      <c r="O64" s="18"/>
    </row>
    <row r="65" spans="1:16" ht="73.5" customHeight="1" x14ac:dyDescent="0.25">
      <c r="A65" s="103"/>
      <c r="B65" s="27" t="s">
        <v>108</v>
      </c>
      <c r="C65" s="30"/>
      <c r="D65" s="40"/>
      <c r="E65" s="29">
        <v>209764322</v>
      </c>
      <c r="F65" s="110">
        <f>G65+I65+K65+M65</f>
        <v>2160</v>
      </c>
      <c r="G65" s="110">
        <v>65</v>
      </c>
      <c r="H65" s="65">
        <v>52441080.5</v>
      </c>
      <c r="I65" s="110">
        <v>890</v>
      </c>
      <c r="J65" s="65">
        <v>52441080.5</v>
      </c>
      <c r="K65" s="110">
        <v>890</v>
      </c>
      <c r="L65" s="65">
        <v>52441080.5</v>
      </c>
      <c r="M65" s="110">
        <v>315</v>
      </c>
      <c r="N65" s="65">
        <v>52441080.5</v>
      </c>
      <c r="O65" s="21" t="s">
        <v>92</v>
      </c>
    </row>
    <row r="66" spans="1:16" ht="88.5" customHeight="1" x14ac:dyDescent="0.25">
      <c r="A66" s="103"/>
      <c r="B66" s="27" t="s">
        <v>109</v>
      </c>
      <c r="C66" s="30"/>
      <c r="D66" s="40"/>
      <c r="E66" s="29">
        <v>3025000</v>
      </c>
      <c r="F66" s="110"/>
      <c r="G66" s="110"/>
      <c r="H66" s="65">
        <v>756250</v>
      </c>
      <c r="I66" s="110"/>
      <c r="J66" s="43">
        <v>756250</v>
      </c>
      <c r="K66" s="110"/>
      <c r="L66" s="43">
        <v>756250</v>
      </c>
      <c r="M66" s="110"/>
      <c r="N66" s="43">
        <v>756250</v>
      </c>
      <c r="O66" s="23"/>
    </row>
    <row r="67" spans="1:16" ht="43.5" customHeight="1" x14ac:dyDescent="0.25">
      <c r="A67" s="103"/>
      <c r="B67" s="27" t="s">
        <v>110</v>
      </c>
      <c r="C67" s="27"/>
      <c r="D67" s="40"/>
      <c r="E67" s="29">
        <v>26662538</v>
      </c>
      <c r="F67" s="38">
        <v>180</v>
      </c>
      <c r="G67" s="41"/>
      <c r="H67" s="65">
        <v>6665634.5</v>
      </c>
      <c r="I67" s="38">
        <v>90</v>
      </c>
      <c r="J67" s="43">
        <v>6665634.5</v>
      </c>
      <c r="K67" s="41"/>
      <c r="L67" s="43">
        <v>6665634.5</v>
      </c>
      <c r="M67" s="38">
        <v>90</v>
      </c>
      <c r="N67" s="43">
        <v>6665634.5</v>
      </c>
      <c r="O67" s="21"/>
    </row>
    <row r="68" spans="1:16" ht="66.75" customHeight="1" x14ac:dyDescent="0.25">
      <c r="A68" s="103"/>
      <c r="B68" s="81" t="s">
        <v>68</v>
      </c>
      <c r="C68" s="73" t="s">
        <v>78</v>
      </c>
      <c r="D68" s="51" t="s">
        <v>83</v>
      </c>
      <c r="E68" s="62">
        <f>E69</f>
        <v>21958756</v>
      </c>
      <c r="F68" s="83">
        <f>G68+I68+K68+M68</f>
        <v>245</v>
      </c>
      <c r="G68" s="83">
        <v>13</v>
      </c>
      <c r="H68" s="64">
        <f>H69</f>
        <v>5489689</v>
      </c>
      <c r="I68" s="83">
        <v>79</v>
      </c>
      <c r="J68" s="64">
        <f>J69</f>
        <v>5489689</v>
      </c>
      <c r="K68" s="83">
        <v>79</v>
      </c>
      <c r="L68" s="64">
        <f>L69</f>
        <v>5489689</v>
      </c>
      <c r="M68" s="83">
        <v>74</v>
      </c>
      <c r="N68" s="64">
        <f>N69</f>
        <v>5489689</v>
      </c>
      <c r="O68" s="21"/>
    </row>
    <row r="69" spans="1:16" ht="50.25" customHeight="1" x14ac:dyDescent="0.25">
      <c r="A69" s="103"/>
      <c r="B69" s="27" t="s">
        <v>111</v>
      </c>
      <c r="C69" s="27"/>
      <c r="D69" s="40"/>
      <c r="E69" s="29">
        <v>21958756</v>
      </c>
      <c r="F69" s="38"/>
      <c r="G69" s="42"/>
      <c r="H69" s="43">
        <v>5489689</v>
      </c>
      <c r="I69" s="42"/>
      <c r="J69" s="43">
        <v>5489689</v>
      </c>
      <c r="K69" s="42"/>
      <c r="L69" s="43">
        <v>5489689</v>
      </c>
      <c r="M69" s="42"/>
      <c r="N69" s="43">
        <v>5489689</v>
      </c>
      <c r="O69" s="21"/>
      <c r="P69" s="15"/>
    </row>
    <row r="70" spans="1:16" ht="72" customHeight="1" x14ac:dyDescent="0.25">
      <c r="A70" s="103"/>
      <c r="B70" s="81" t="s">
        <v>69</v>
      </c>
      <c r="C70" s="73" t="s">
        <v>79</v>
      </c>
      <c r="D70" s="51" t="s">
        <v>90</v>
      </c>
      <c r="E70" s="62">
        <f>E71+E72+E73+E74+E75</f>
        <v>166009656</v>
      </c>
      <c r="F70" s="83">
        <v>63471</v>
      </c>
      <c r="G70" s="83">
        <v>14425</v>
      </c>
      <c r="H70" s="64">
        <v>41502414</v>
      </c>
      <c r="I70" s="83">
        <v>15867.5</v>
      </c>
      <c r="J70" s="64">
        <v>41502414</v>
      </c>
      <c r="K70" s="83">
        <v>17310</v>
      </c>
      <c r="L70" s="64">
        <v>41502414</v>
      </c>
      <c r="M70" s="83">
        <v>15867.5</v>
      </c>
      <c r="N70" s="64">
        <v>41502414</v>
      </c>
      <c r="O70" s="21"/>
      <c r="P70" s="24"/>
    </row>
    <row r="71" spans="1:16" ht="38.25" customHeight="1" x14ac:dyDescent="0.25">
      <c r="A71" s="103"/>
      <c r="B71" s="27" t="s">
        <v>112</v>
      </c>
      <c r="C71" s="30"/>
      <c r="D71" s="66"/>
      <c r="E71" s="29">
        <v>107116706</v>
      </c>
      <c r="F71" s="110"/>
      <c r="G71" s="110"/>
      <c r="H71" s="43">
        <v>26779176.5</v>
      </c>
      <c r="I71" s="110"/>
      <c r="J71" s="43">
        <v>26779176.5</v>
      </c>
      <c r="K71" s="110"/>
      <c r="L71" s="43">
        <v>26779176.5</v>
      </c>
      <c r="M71" s="110"/>
      <c r="N71" s="43">
        <v>26779176.5</v>
      </c>
      <c r="O71" s="21"/>
    </row>
    <row r="72" spans="1:16" ht="41.25" customHeight="1" x14ac:dyDescent="0.25">
      <c r="A72" s="103"/>
      <c r="B72" s="27" t="s">
        <v>113</v>
      </c>
      <c r="C72" s="30"/>
      <c r="D72" s="66"/>
      <c r="E72" s="29">
        <v>7184790</v>
      </c>
      <c r="F72" s="116"/>
      <c r="G72" s="116"/>
      <c r="H72" s="43">
        <v>1796197.5</v>
      </c>
      <c r="I72" s="116"/>
      <c r="J72" s="43">
        <v>1796197.5</v>
      </c>
      <c r="K72" s="116"/>
      <c r="L72" s="43">
        <v>1796197.5</v>
      </c>
      <c r="M72" s="116"/>
      <c r="N72" s="43">
        <v>1796197.5</v>
      </c>
      <c r="O72" s="21"/>
      <c r="P72" s="25"/>
    </row>
    <row r="73" spans="1:16" ht="64.5" customHeight="1" x14ac:dyDescent="0.25">
      <c r="A73" s="103"/>
      <c r="B73" s="27" t="s">
        <v>114</v>
      </c>
      <c r="C73" s="30"/>
      <c r="D73" s="66"/>
      <c r="E73" s="29">
        <v>7489676</v>
      </c>
      <c r="F73" s="116"/>
      <c r="G73" s="116"/>
      <c r="H73" s="43">
        <v>1872419</v>
      </c>
      <c r="I73" s="116"/>
      <c r="J73" s="43">
        <v>1872419</v>
      </c>
      <c r="K73" s="116"/>
      <c r="L73" s="43">
        <v>1872419</v>
      </c>
      <c r="M73" s="116"/>
      <c r="N73" s="43">
        <v>1872419</v>
      </c>
      <c r="O73" s="21"/>
    </row>
    <row r="74" spans="1:16" ht="54.75" customHeight="1" x14ac:dyDescent="0.25">
      <c r="A74" s="103"/>
      <c r="B74" s="27" t="s">
        <v>115</v>
      </c>
      <c r="C74" s="30"/>
      <c r="D74" s="66"/>
      <c r="E74" s="29">
        <v>43886824</v>
      </c>
      <c r="F74" s="116"/>
      <c r="G74" s="116"/>
      <c r="H74" s="43">
        <v>10971706</v>
      </c>
      <c r="I74" s="116"/>
      <c r="J74" s="43">
        <v>10971706</v>
      </c>
      <c r="K74" s="116"/>
      <c r="L74" s="43">
        <v>10971706</v>
      </c>
      <c r="M74" s="116"/>
      <c r="N74" s="43">
        <v>10971706</v>
      </c>
      <c r="O74" s="21"/>
    </row>
    <row r="75" spans="1:16" ht="51" customHeight="1" x14ac:dyDescent="0.25">
      <c r="A75" s="103"/>
      <c r="B75" s="27" t="s">
        <v>116</v>
      </c>
      <c r="C75" s="30"/>
      <c r="D75" s="66"/>
      <c r="E75" s="29">
        <v>331660</v>
      </c>
      <c r="F75" s="116"/>
      <c r="G75" s="116"/>
      <c r="H75" s="43">
        <v>82915</v>
      </c>
      <c r="I75" s="116"/>
      <c r="J75" s="43">
        <v>82915</v>
      </c>
      <c r="K75" s="116"/>
      <c r="L75" s="43">
        <v>82915</v>
      </c>
      <c r="M75" s="116"/>
      <c r="N75" s="43">
        <v>82915</v>
      </c>
      <c r="O75" s="21"/>
    </row>
    <row r="76" spans="1:16" ht="19.5" customHeight="1" x14ac:dyDescent="0.25">
      <c r="A76" s="89"/>
      <c r="B76" s="90"/>
      <c r="C76" s="91"/>
      <c r="D76" s="91"/>
      <c r="E76" s="89"/>
      <c r="F76" s="92">
        <v>57700</v>
      </c>
      <c r="G76" s="89"/>
      <c r="H76" s="89"/>
      <c r="I76" s="89"/>
      <c r="J76" s="89"/>
      <c r="K76" s="89"/>
      <c r="L76" s="89"/>
      <c r="M76" s="89"/>
      <c r="N76" s="89"/>
      <c r="O76" s="17"/>
    </row>
    <row r="77" spans="1:16" ht="15.75" x14ac:dyDescent="0.25">
      <c r="A77" s="114" t="s">
        <v>43</v>
      </c>
      <c r="B77" s="72" t="s">
        <v>42</v>
      </c>
      <c r="C77" s="73" t="s">
        <v>80</v>
      </c>
      <c r="D77" s="72"/>
      <c r="E77" s="74">
        <f>E78+E79+E80</f>
        <v>24755964</v>
      </c>
      <c r="F77" s="75"/>
      <c r="G77" s="76"/>
      <c r="H77" s="77">
        <f>H78+H79+H80</f>
        <v>6188991</v>
      </c>
      <c r="I77" s="77"/>
      <c r="J77" s="77">
        <f>J78+J79+J80</f>
        <v>6188991</v>
      </c>
      <c r="K77" s="77"/>
      <c r="L77" s="77">
        <f>L78+L79+L80</f>
        <v>6188991</v>
      </c>
      <c r="M77" s="77"/>
      <c r="N77" s="77">
        <f>N78+N79+N80</f>
        <v>6188991</v>
      </c>
      <c r="O77" s="20"/>
    </row>
    <row r="78" spans="1:16" ht="39" customHeight="1" x14ac:dyDescent="0.25">
      <c r="A78" s="114"/>
      <c r="B78" s="67" t="s">
        <v>37</v>
      </c>
      <c r="C78" s="68"/>
      <c r="D78" s="40"/>
      <c r="E78" s="29">
        <v>3434000</v>
      </c>
      <c r="F78" s="44"/>
      <c r="G78" s="39"/>
      <c r="H78" s="29">
        <v>858500</v>
      </c>
      <c r="I78" s="39"/>
      <c r="J78" s="29">
        <v>858500</v>
      </c>
      <c r="K78" s="39"/>
      <c r="L78" s="29">
        <v>858500</v>
      </c>
      <c r="M78" s="39"/>
      <c r="N78" s="29">
        <v>858500</v>
      </c>
      <c r="O78" s="20"/>
    </row>
    <row r="79" spans="1:16" ht="25.5" customHeight="1" x14ac:dyDescent="0.25">
      <c r="A79" s="114"/>
      <c r="B79" s="67" t="s">
        <v>38</v>
      </c>
      <c r="C79" s="68"/>
      <c r="D79" s="40"/>
      <c r="E79" s="29">
        <v>4129196</v>
      </c>
      <c r="F79" s="44"/>
      <c r="G79" s="39"/>
      <c r="H79" s="29">
        <v>1032299</v>
      </c>
      <c r="I79" s="39"/>
      <c r="J79" s="29">
        <v>1032299</v>
      </c>
      <c r="K79" s="39"/>
      <c r="L79" s="29">
        <v>1032299</v>
      </c>
      <c r="M79" s="39"/>
      <c r="N79" s="29">
        <v>1032299</v>
      </c>
      <c r="O79" s="20"/>
    </row>
    <row r="80" spans="1:16" ht="39.75" customHeight="1" x14ac:dyDescent="0.25">
      <c r="A80" s="114"/>
      <c r="B80" s="67" t="s">
        <v>41</v>
      </c>
      <c r="C80" s="68"/>
      <c r="D80" s="40"/>
      <c r="E80" s="29">
        <v>17192768</v>
      </c>
      <c r="F80" s="44"/>
      <c r="G80" s="39"/>
      <c r="H80" s="29">
        <v>4298192</v>
      </c>
      <c r="I80" s="39"/>
      <c r="J80" s="29">
        <v>4298192</v>
      </c>
      <c r="K80" s="39"/>
      <c r="L80" s="29">
        <v>4298192</v>
      </c>
      <c r="M80" s="39"/>
      <c r="N80" s="29">
        <v>4298192</v>
      </c>
      <c r="O80" s="20"/>
    </row>
    <row r="81" spans="1:15" ht="24" customHeight="1" x14ac:dyDescent="0.25">
      <c r="A81" s="114" t="s">
        <v>44</v>
      </c>
      <c r="B81" s="72" t="s">
        <v>42</v>
      </c>
      <c r="C81" s="73" t="s">
        <v>81</v>
      </c>
      <c r="D81" s="72"/>
      <c r="E81" s="74">
        <f>E82+E83</f>
        <v>923319911</v>
      </c>
      <c r="F81" s="75"/>
      <c r="G81" s="76"/>
      <c r="H81" s="77">
        <f>H83</f>
        <v>230829977.75</v>
      </c>
      <c r="I81" s="77"/>
      <c r="J81" s="77">
        <f>J83</f>
        <v>230829977.75</v>
      </c>
      <c r="K81" s="77"/>
      <c r="L81" s="77">
        <f>L83</f>
        <v>230829977.75</v>
      </c>
      <c r="M81" s="77"/>
      <c r="N81" s="77">
        <f>N83</f>
        <v>230829977.75</v>
      </c>
      <c r="O81" s="20"/>
    </row>
    <row r="82" spans="1:15" ht="52.5" customHeight="1" x14ac:dyDescent="0.25">
      <c r="A82" s="114"/>
      <c r="B82" s="67" t="s">
        <v>39</v>
      </c>
      <c r="C82" s="68"/>
      <c r="D82" s="40"/>
      <c r="E82" s="29"/>
      <c r="F82" s="44"/>
      <c r="G82" s="39"/>
      <c r="H82" s="29"/>
      <c r="I82" s="39"/>
      <c r="J82" s="29"/>
      <c r="K82" s="39"/>
      <c r="L82" s="29"/>
      <c r="M82" s="39"/>
      <c r="N82" s="29"/>
      <c r="O82" s="18"/>
    </row>
    <row r="83" spans="1:15" ht="60" customHeight="1" x14ac:dyDescent="0.25">
      <c r="A83" s="114"/>
      <c r="B83" s="67" t="s">
        <v>40</v>
      </c>
      <c r="C83" s="68"/>
      <c r="D83" s="40"/>
      <c r="E83" s="29">
        <v>923319911</v>
      </c>
      <c r="F83" s="44"/>
      <c r="G83" s="39"/>
      <c r="H83" s="29">
        <v>230829977.75</v>
      </c>
      <c r="I83" s="39"/>
      <c r="J83" s="29">
        <v>230829977.75</v>
      </c>
      <c r="K83" s="39"/>
      <c r="L83" s="29">
        <v>230829977.75</v>
      </c>
      <c r="M83" s="39"/>
      <c r="N83" s="29">
        <v>230829977.75</v>
      </c>
      <c r="O83" s="17"/>
    </row>
    <row r="84" spans="1:15" ht="23.25" customHeight="1" x14ac:dyDescent="0.25">
      <c r="A84" s="115" t="s">
        <v>89</v>
      </c>
      <c r="B84" s="115"/>
      <c r="C84" s="115"/>
      <c r="D84" s="115"/>
      <c r="E84" s="74">
        <f>E17+E25+E47+E54+E77</f>
        <v>1588786936</v>
      </c>
      <c r="F84" s="69"/>
      <c r="G84" s="69"/>
      <c r="H84" s="74">
        <f>H17+H25+H47+H54+H77</f>
        <v>397196733</v>
      </c>
      <c r="I84" s="69"/>
      <c r="J84" s="74">
        <f>J17+J25+J47+J54+J77</f>
        <v>397196734</v>
      </c>
      <c r="K84" s="69"/>
      <c r="L84" s="74">
        <f>L17+L25+L47+L54+L77</f>
        <v>397196735</v>
      </c>
      <c r="M84" s="69"/>
      <c r="N84" s="74">
        <f>N17+N25+N47+N54+N77</f>
        <v>397196732</v>
      </c>
      <c r="O84" s="12"/>
    </row>
    <row r="85" spans="1:15" x14ac:dyDescent="0.25">
      <c r="G85" s="6"/>
      <c r="H85" s="6"/>
    </row>
    <row r="86" spans="1:15" x14ac:dyDescent="0.25">
      <c r="D86" s="16"/>
      <c r="E86" s="14"/>
      <c r="G86" s="13"/>
      <c r="H86" s="13"/>
    </row>
    <row r="87" spans="1:15" x14ac:dyDescent="0.25">
      <c r="E87" s="15"/>
      <c r="G87" s="13"/>
      <c r="H87" s="13"/>
    </row>
    <row r="88" spans="1:15" x14ac:dyDescent="0.25">
      <c r="E88" s="15"/>
      <c r="G88" s="13"/>
      <c r="H88" s="13"/>
    </row>
    <row r="89" spans="1:15" x14ac:dyDescent="0.25">
      <c r="E89" s="15"/>
      <c r="G89" s="13"/>
      <c r="H89" s="13"/>
    </row>
    <row r="90" spans="1:15" x14ac:dyDescent="0.25">
      <c r="G90" s="13"/>
      <c r="H90" s="13"/>
    </row>
    <row r="91" spans="1:15" x14ac:dyDescent="0.25">
      <c r="G91" s="13"/>
      <c r="H91" s="13"/>
    </row>
    <row r="92" spans="1:15" x14ac:dyDescent="0.25">
      <c r="G92" s="13"/>
      <c r="H92" s="13"/>
    </row>
    <row r="93" spans="1:15" x14ac:dyDescent="0.25">
      <c r="G93" s="13"/>
      <c r="H93" s="13"/>
    </row>
    <row r="94" spans="1:15" x14ac:dyDescent="0.25">
      <c r="G94" s="13"/>
      <c r="H94" s="13"/>
    </row>
    <row r="95" spans="1:15" x14ac:dyDescent="0.25">
      <c r="G95" s="13"/>
      <c r="H95" s="13"/>
    </row>
    <row r="96" spans="1:15" x14ac:dyDescent="0.25">
      <c r="G96" s="13"/>
      <c r="H96" s="13"/>
    </row>
    <row r="97" spans="7:8" x14ac:dyDescent="0.25">
      <c r="G97" s="13"/>
      <c r="H97" s="13"/>
    </row>
    <row r="98" spans="7:8" x14ac:dyDescent="0.25">
      <c r="G98" s="13"/>
    </row>
  </sheetData>
  <mergeCells count="79">
    <mergeCell ref="A77:A80"/>
    <mergeCell ref="A81:A83"/>
    <mergeCell ref="A84:D84"/>
    <mergeCell ref="M65:M66"/>
    <mergeCell ref="F71:F75"/>
    <mergeCell ref="G71:G75"/>
    <mergeCell ref="I71:I75"/>
    <mergeCell ref="K71:K75"/>
    <mergeCell ref="M71:M75"/>
    <mergeCell ref="K52:K53"/>
    <mergeCell ref="M52:M53"/>
    <mergeCell ref="A55:A75"/>
    <mergeCell ref="B55:D55"/>
    <mergeCell ref="B56:D56"/>
    <mergeCell ref="B61:D61"/>
    <mergeCell ref="F65:F66"/>
    <mergeCell ref="G65:G66"/>
    <mergeCell ref="I65:I66"/>
    <mergeCell ref="K65:K66"/>
    <mergeCell ref="A47:A53"/>
    <mergeCell ref="F49:F50"/>
    <mergeCell ref="G49:G50"/>
    <mergeCell ref="I49:I50"/>
    <mergeCell ref="K49:K50"/>
    <mergeCell ref="M49:M50"/>
    <mergeCell ref="B52:B53"/>
    <mergeCell ref="F52:F53"/>
    <mergeCell ref="G52:G53"/>
    <mergeCell ref="I52:I53"/>
    <mergeCell ref="I40:I41"/>
    <mergeCell ref="K40:K41"/>
    <mergeCell ref="M40:M41"/>
    <mergeCell ref="B43:B44"/>
    <mergeCell ref="F43:F46"/>
    <mergeCell ref="G43:G46"/>
    <mergeCell ref="I43:I46"/>
    <mergeCell ref="K43:K46"/>
    <mergeCell ref="M43:M46"/>
    <mergeCell ref="B45:B46"/>
    <mergeCell ref="M28:M29"/>
    <mergeCell ref="B31:B32"/>
    <mergeCell ref="F31:F32"/>
    <mergeCell ref="G31:G32"/>
    <mergeCell ref="I31:I32"/>
    <mergeCell ref="K31:K32"/>
    <mergeCell ref="M31:M32"/>
    <mergeCell ref="K28:K29"/>
    <mergeCell ref="A25:A46"/>
    <mergeCell ref="B28:B29"/>
    <mergeCell ref="F28:F29"/>
    <mergeCell ref="G28:G29"/>
    <mergeCell ref="I28:I29"/>
    <mergeCell ref="F36:F38"/>
    <mergeCell ref="B40:B41"/>
    <mergeCell ref="F40:F41"/>
    <mergeCell ref="G40:G41"/>
    <mergeCell ref="A16:D16"/>
    <mergeCell ref="A17:A24"/>
    <mergeCell ref="B18:B19"/>
    <mergeCell ref="B20:B21"/>
    <mergeCell ref="B23:B24"/>
    <mergeCell ref="A12:F12"/>
    <mergeCell ref="G12:N12"/>
    <mergeCell ref="A13:A14"/>
    <mergeCell ref="B13:B14"/>
    <mergeCell ref="D13:D14"/>
    <mergeCell ref="E13:E14"/>
    <mergeCell ref="F13:F14"/>
    <mergeCell ref="G13:H14"/>
    <mergeCell ref="I13:J14"/>
    <mergeCell ref="K13:L14"/>
    <mergeCell ref="M13:N14"/>
    <mergeCell ref="C13:C14"/>
    <mergeCell ref="C9:F9"/>
    <mergeCell ref="A1:N1"/>
    <mergeCell ref="A2:N2"/>
    <mergeCell ref="A3:N3"/>
    <mergeCell ref="C7:F7"/>
    <mergeCell ref="C8:F8"/>
  </mergeCells>
  <dataValidations count="7">
    <dataValidation allowBlank="1" showInputMessage="1" showErrorMessage="1" promptTitle="Beneficiario" prompt="Registrar el beneficiario propuesto" sqref="D31:E32 H31:H32 F31:G31"/>
    <dataValidation allowBlank="1" showInputMessage="1" showErrorMessage="1" prompt="Registrar denominación de la Unidad Ejecutora" sqref="G9:I10 D10:F10"/>
    <dataValidation allowBlank="1" showInputMessage="1" showErrorMessage="1" prompt="Registrar denominación del Subcapítulo" sqref="G8:I8"/>
    <dataValidation allowBlank="1" showInputMessage="1" showErrorMessage="1" prompt="Registrar denominación del Capítulo" sqref="G7:I7"/>
    <dataValidation allowBlank="1" showInputMessage="1" showErrorMessage="1" prompt="Registrar código de la Unidad Ejecutora" sqref="B9:B10 C10"/>
    <dataValidation allowBlank="1" showInputMessage="1" showErrorMessage="1" prompt="Registrar código del subcapítulo" sqref="B8"/>
    <dataValidation allowBlank="1" showInputMessage="1" showErrorMessage="1" prompt="Registrar código del Capítulo" sqref="B7"/>
  </dataValidations>
  <printOptions horizontalCentered="1"/>
  <pageMargins left="0.19685039370078741" right="0.19685039370078741" top="0.39370078740157483" bottom="0.19685039370078741" header="0" footer="0"/>
  <pageSetup paperSize="5" scale="73" fitToWidth="0" fitToHeight="0" orientation="landscape" r:id="rId1"/>
  <rowBreaks count="4" manualBreakCount="4">
    <brk id="24" max="13" man="1"/>
    <brk id="38" max="13" man="1"/>
    <brk id="54" max="13" man="1"/>
    <brk id="80" max="13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PRES.Prog.Fis-Fin.2023,Comp </vt:lpstr>
      <vt:lpstr>'PRES.Prog.Fis-Fin.2023,Comp 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Iranna L. Brito T.</dc:creator>
  <cp:lastModifiedBy>Ada Ysabel Valenzuela Guerrero</cp:lastModifiedBy>
  <cp:lastPrinted>2023-02-08T14:11:37Z</cp:lastPrinted>
  <dcterms:created xsi:type="dcterms:W3CDTF">2017-11-24T14:39:41Z</dcterms:created>
  <dcterms:modified xsi:type="dcterms:W3CDTF">2023-02-08T14:32:08Z</dcterms:modified>
</cp:coreProperties>
</file>